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140" activeTab="11"/>
  </bookViews>
  <sheets>
    <sheet name="ต.ค." sheetId="1" r:id="rId1"/>
    <sheet name="พ.ย." sheetId="2" r:id="rId2"/>
    <sheet name="ธ.ค." sheetId="3" r:id="rId3"/>
    <sheet name="ม.ค." sheetId="4" r:id="rId4"/>
    <sheet name="ก.พ." sheetId="5" r:id="rId5"/>
    <sheet name="มี.ค." sheetId="6" r:id="rId6"/>
    <sheet name="เม.ย." sheetId="7" r:id="rId7"/>
    <sheet name="พ.ค." sheetId="8" r:id="rId8"/>
    <sheet name="มิ.ย" sheetId="9" r:id="rId9"/>
    <sheet name="ก.ค." sheetId="10" r:id="rId10"/>
    <sheet name="ส.ค." sheetId="11" r:id="rId11"/>
    <sheet name="ก.ย." sheetId="12" r:id="rId12"/>
  </sheets>
  <externalReferences>
    <externalReference r:id="rId13"/>
  </externalReferenc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4" i="12" l="1"/>
  <c r="E114" i="12"/>
  <c r="E112" i="12"/>
  <c r="F110" i="12"/>
  <c r="E110" i="12"/>
  <c r="F109" i="12"/>
  <c r="E109" i="12"/>
  <c r="F108" i="12"/>
  <c r="E108" i="12"/>
  <c r="F107" i="12"/>
  <c r="E107" i="12"/>
  <c r="F106" i="12"/>
  <c r="E106" i="12"/>
  <c r="F105" i="12"/>
  <c r="E105" i="12"/>
  <c r="F104" i="12"/>
  <c r="E104" i="12"/>
  <c r="F103" i="12"/>
  <c r="F102" i="12"/>
  <c r="E101" i="12"/>
  <c r="B101" i="12"/>
  <c r="F101" i="12" s="1"/>
  <c r="F99" i="12"/>
  <c r="F95" i="12"/>
  <c r="E95" i="12"/>
  <c r="F94" i="12"/>
  <c r="E94" i="12"/>
  <c r="F93" i="12"/>
  <c r="E93" i="12"/>
  <c r="F92" i="12"/>
  <c r="E92" i="12"/>
  <c r="F91" i="12"/>
  <c r="E91" i="12"/>
  <c r="E82" i="12"/>
  <c r="B82" i="12"/>
  <c r="F82" i="12" s="1"/>
  <c r="F81" i="12"/>
  <c r="F80" i="12"/>
  <c r="E80" i="12"/>
  <c r="F79" i="12"/>
  <c r="E79" i="12"/>
  <c r="F78" i="12"/>
  <c r="E78" i="12"/>
  <c r="F77" i="12"/>
  <c r="E77" i="12"/>
  <c r="F76" i="12"/>
  <c r="E76" i="12"/>
  <c r="F75" i="12"/>
  <c r="F74" i="12"/>
  <c r="E74" i="12"/>
  <c r="F73" i="12"/>
  <c r="E73" i="12"/>
  <c r="F72" i="12"/>
  <c r="F71" i="12"/>
  <c r="E71" i="12"/>
  <c r="F70" i="12"/>
  <c r="E70" i="12"/>
  <c r="E68" i="12"/>
  <c r="B68" i="12"/>
  <c r="F68" i="12" s="1"/>
  <c r="F67" i="12"/>
  <c r="E67" i="12"/>
  <c r="B65" i="12"/>
  <c r="B83" i="12" s="1"/>
  <c r="F63" i="12"/>
  <c r="E63" i="12"/>
  <c r="F62" i="12"/>
  <c r="E62" i="12"/>
  <c r="F61" i="12"/>
  <c r="E61" i="12"/>
  <c r="F60" i="12"/>
  <c r="E60" i="12"/>
  <c r="F59" i="12"/>
  <c r="E59" i="12"/>
  <c r="F58" i="12"/>
  <c r="E58" i="12"/>
  <c r="F57" i="12"/>
  <c r="E57" i="12"/>
  <c r="E55" i="12"/>
  <c r="B55" i="12"/>
  <c r="F55" i="12" s="1"/>
  <c r="F54" i="12"/>
  <c r="F53" i="12"/>
  <c r="F52" i="12"/>
  <c r="E52" i="12"/>
  <c r="D51" i="12"/>
  <c r="F51" i="12" s="1"/>
  <c r="C51" i="12"/>
  <c r="F50" i="12"/>
  <c r="E50" i="12"/>
  <c r="B48" i="12"/>
  <c r="B89" i="12" s="1"/>
  <c r="F42" i="12"/>
  <c r="F41" i="12"/>
  <c r="F40" i="12"/>
  <c r="F39" i="12"/>
  <c r="F38" i="12"/>
  <c r="E38" i="12"/>
  <c r="F37" i="12"/>
  <c r="E37" i="12"/>
  <c r="F36" i="12"/>
  <c r="E36" i="12"/>
  <c r="F35" i="12"/>
  <c r="E35" i="12"/>
  <c r="F34" i="12"/>
  <c r="E34" i="12"/>
  <c r="F33" i="12"/>
  <c r="E33" i="12"/>
  <c r="F32" i="12"/>
  <c r="E32" i="12"/>
  <c r="F31" i="12"/>
  <c r="E31" i="12"/>
  <c r="F28" i="12"/>
  <c r="E28" i="12"/>
  <c r="F27" i="12"/>
  <c r="E27" i="12"/>
  <c r="F26" i="12"/>
  <c r="E26" i="12"/>
  <c r="F25" i="12"/>
  <c r="F24" i="12"/>
  <c r="F23" i="12"/>
  <c r="E23" i="12"/>
  <c r="F21" i="12"/>
  <c r="E21" i="12"/>
  <c r="F20" i="12"/>
  <c r="F19" i="12"/>
  <c r="E19" i="12"/>
  <c r="F18" i="12"/>
  <c r="E18" i="12"/>
  <c r="F16" i="12"/>
  <c r="E16" i="12"/>
  <c r="F15" i="12"/>
  <c r="E15" i="12"/>
  <c r="F14" i="12"/>
  <c r="E14" i="12"/>
  <c r="F13" i="12"/>
  <c r="E13" i="12"/>
  <c r="F12" i="12"/>
  <c r="E12" i="12"/>
  <c r="F11" i="12"/>
  <c r="E11" i="12"/>
  <c r="F10" i="12"/>
  <c r="E10" i="12"/>
  <c r="F9" i="12"/>
  <c r="E9" i="12"/>
  <c r="F83" i="12" l="1"/>
  <c r="E83" i="12"/>
  <c r="E51" i="12"/>
  <c r="E65" i="12"/>
  <c r="F65" i="12"/>
  <c r="F114" i="11"/>
  <c r="E114" i="11"/>
  <c r="E112" i="11"/>
  <c r="F110" i="11"/>
  <c r="E110" i="11"/>
  <c r="F109" i="11"/>
  <c r="E109" i="11"/>
  <c r="F108" i="11"/>
  <c r="E108" i="11"/>
  <c r="F107" i="11"/>
  <c r="E107" i="11"/>
  <c r="F106" i="11"/>
  <c r="E106" i="11"/>
  <c r="F105" i="11"/>
  <c r="E105" i="11"/>
  <c r="F104" i="11"/>
  <c r="E104" i="11"/>
  <c r="F103" i="11"/>
  <c r="F102" i="11"/>
  <c r="B101" i="11"/>
  <c r="E101" i="11" s="1"/>
  <c r="F99" i="11"/>
  <c r="F95" i="11"/>
  <c r="E95" i="11"/>
  <c r="F94" i="11"/>
  <c r="E94" i="11"/>
  <c r="F93" i="11"/>
  <c r="E93" i="11"/>
  <c r="F92" i="11"/>
  <c r="E92" i="11"/>
  <c r="F91" i="11"/>
  <c r="E91" i="11"/>
  <c r="B89" i="11"/>
  <c r="B82" i="11"/>
  <c r="B83" i="11" s="1"/>
  <c r="F81" i="11"/>
  <c r="F80" i="11"/>
  <c r="E80" i="11"/>
  <c r="F79" i="11"/>
  <c r="E79" i="11"/>
  <c r="F78" i="11"/>
  <c r="E78" i="11"/>
  <c r="F77" i="11"/>
  <c r="E77" i="11"/>
  <c r="F76" i="11"/>
  <c r="E76" i="11"/>
  <c r="F75" i="11"/>
  <c r="F74" i="11"/>
  <c r="E74" i="11"/>
  <c r="F73" i="11"/>
  <c r="E73" i="11"/>
  <c r="F72" i="11"/>
  <c r="F71" i="11"/>
  <c r="E71" i="11"/>
  <c r="F70" i="11"/>
  <c r="E70" i="11"/>
  <c r="F68" i="11"/>
  <c r="B68" i="11"/>
  <c r="E68" i="11" s="1"/>
  <c r="F67" i="11"/>
  <c r="E67" i="11"/>
  <c r="B65" i="11"/>
  <c r="F65" i="11" s="1"/>
  <c r="F63" i="11"/>
  <c r="E63" i="11"/>
  <c r="F62" i="11"/>
  <c r="E62" i="11"/>
  <c r="F61" i="11"/>
  <c r="E61" i="11"/>
  <c r="F60" i="11"/>
  <c r="E60" i="11"/>
  <c r="F59" i="11"/>
  <c r="E59" i="11"/>
  <c r="F58" i="11"/>
  <c r="E58" i="11"/>
  <c r="F57" i="11"/>
  <c r="E57" i="11"/>
  <c r="B55" i="11"/>
  <c r="F55" i="11" s="1"/>
  <c r="F54" i="11"/>
  <c r="F53" i="11"/>
  <c r="F52" i="11"/>
  <c r="E52" i="11"/>
  <c r="D51" i="11"/>
  <c r="F51" i="11" s="1"/>
  <c r="C51" i="11"/>
  <c r="F50" i="11"/>
  <c r="E50" i="11"/>
  <c r="B48" i="11"/>
  <c r="F42" i="11"/>
  <c r="F41" i="11"/>
  <c r="F40" i="11"/>
  <c r="F39" i="11"/>
  <c r="F38" i="11"/>
  <c r="E38" i="11"/>
  <c r="F37" i="11"/>
  <c r="E37" i="11"/>
  <c r="F36" i="11"/>
  <c r="E36" i="11"/>
  <c r="F35" i="11"/>
  <c r="E35" i="11"/>
  <c r="F34" i="11"/>
  <c r="E34" i="11"/>
  <c r="F33" i="11"/>
  <c r="E33" i="11"/>
  <c r="F32" i="11"/>
  <c r="E32" i="11"/>
  <c r="F31" i="11"/>
  <c r="E31" i="11"/>
  <c r="F28" i="11"/>
  <c r="E28" i="11"/>
  <c r="F27" i="11"/>
  <c r="E27" i="11"/>
  <c r="F26" i="11"/>
  <c r="E26" i="11"/>
  <c r="F25" i="11"/>
  <c r="F24" i="11"/>
  <c r="F23" i="11"/>
  <c r="E23" i="11"/>
  <c r="F21" i="11"/>
  <c r="E21" i="11"/>
  <c r="F20" i="11"/>
  <c r="F19" i="11"/>
  <c r="E19" i="11"/>
  <c r="F18" i="11"/>
  <c r="E18" i="11"/>
  <c r="F16" i="11"/>
  <c r="E16" i="11"/>
  <c r="F15" i="11"/>
  <c r="E15" i="11"/>
  <c r="F14" i="11"/>
  <c r="E14" i="11"/>
  <c r="F13" i="11"/>
  <c r="E13" i="11"/>
  <c r="F12" i="11"/>
  <c r="E12" i="11"/>
  <c r="F11" i="11"/>
  <c r="E11" i="11"/>
  <c r="F10" i="11"/>
  <c r="E10" i="11"/>
  <c r="F9" i="11"/>
  <c r="E9" i="11"/>
  <c r="F114" i="10"/>
  <c r="E114" i="10"/>
  <c r="E112" i="10"/>
  <c r="F110" i="10"/>
  <c r="E110" i="10"/>
  <c r="F109" i="10"/>
  <c r="E109" i="10"/>
  <c r="F108" i="10"/>
  <c r="E108" i="10"/>
  <c r="F107" i="10"/>
  <c r="E107" i="10"/>
  <c r="F106" i="10"/>
  <c r="E106" i="10"/>
  <c r="F105" i="10"/>
  <c r="E105" i="10"/>
  <c r="F104" i="10"/>
  <c r="E104" i="10"/>
  <c r="F103" i="10"/>
  <c r="F102" i="10"/>
  <c r="B101" i="10"/>
  <c r="E101" i="10" s="1"/>
  <c r="F99" i="10"/>
  <c r="F95" i="10"/>
  <c r="E95" i="10"/>
  <c r="F94" i="10"/>
  <c r="E94" i="10"/>
  <c r="F93" i="10"/>
  <c r="E93" i="10"/>
  <c r="F92" i="10"/>
  <c r="E92" i="10"/>
  <c r="F91" i="10"/>
  <c r="E91" i="10"/>
  <c r="B82" i="10"/>
  <c r="F82" i="10" s="1"/>
  <c r="F81" i="10"/>
  <c r="F80" i="10"/>
  <c r="E80" i="10"/>
  <c r="F79" i="10"/>
  <c r="E79" i="10"/>
  <c r="F78" i="10"/>
  <c r="E78" i="10"/>
  <c r="F77" i="10"/>
  <c r="E77" i="10"/>
  <c r="F76" i="10"/>
  <c r="E76" i="10"/>
  <c r="F75" i="10"/>
  <c r="F74" i="10"/>
  <c r="E74" i="10"/>
  <c r="F73" i="10"/>
  <c r="E73" i="10"/>
  <c r="F72" i="10"/>
  <c r="F71" i="10"/>
  <c r="E71" i="10"/>
  <c r="F70" i="10"/>
  <c r="E70" i="10"/>
  <c r="B68" i="10"/>
  <c r="F68" i="10" s="1"/>
  <c r="F67" i="10"/>
  <c r="E67" i="10"/>
  <c r="B65" i="10"/>
  <c r="F65" i="10" s="1"/>
  <c r="F63" i="10"/>
  <c r="E63" i="10"/>
  <c r="F62" i="10"/>
  <c r="E62" i="10"/>
  <c r="F61" i="10"/>
  <c r="E61" i="10"/>
  <c r="F60" i="10"/>
  <c r="E60" i="10"/>
  <c r="F59" i="10"/>
  <c r="E59" i="10"/>
  <c r="F58" i="10"/>
  <c r="E58" i="10"/>
  <c r="F57" i="10"/>
  <c r="E57" i="10"/>
  <c r="E55" i="10"/>
  <c r="B55" i="10"/>
  <c r="F55" i="10" s="1"/>
  <c r="F54" i="10"/>
  <c r="F53" i="10"/>
  <c r="F52" i="10"/>
  <c r="E52" i="10"/>
  <c r="D51" i="10"/>
  <c r="F51" i="10" s="1"/>
  <c r="C51" i="10"/>
  <c r="F50" i="10"/>
  <c r="B48" i="10"/>
  <c r="B89" i="10" s="1"/>
  <c r="F42" i="10"/>
  <c r="F41" i="10"/>
  <c r="F40" i="10"/>
  <c r="F39" i="10"/>
  <c r="F38" i="10"/>
  <c r="E38" i="10"/>
  <c r="F37" i="10"/>
  <c r="E37" i="10"/>
  <c r="F36" i="10"/>
  <c r="E36" i="10"/>
  <c r="F35" i="10"/>
  <c r="E35" i="10"/>
  <c r="F34" i="10"/>
  <c r="E34" i="10"/>
  <c r="F33" i="10"/>
  <c r="E33" i="10"/>
  <c r="F32" i="10"/>
  <c r="E32" i="10"/>
  <c r="F31" i="10"/>
  <c r="E31" i="10"/>
  <c r="F28" i="10"/>
  <c r="E28" i="10"/>
  <c r="F27" i="10"/>
  <c r="E27" i="10"/>
  <c r="F26" i="10"/>
  <c r="E26" i="10"/>
  <c r="F25" i="10"/>
  <c r="F24" i="10"/>
  <c r="F23" i="10"/>
  <c r="E23" i="10"/>
  <c r="F21" i="10"/>
  <c r="E21" i="10"/>
  <c r="F20" i="10"/>
  <c r="F19" i="10"/>
  <c r="E19" i="10"/>
  <c r="F18" i="10"/>
  <c r="E18" i="10"/>
  <c r="F16" i="10"/>
  <c r="E16" i="10"/>
  <c r="F15" i="10"/>
  <c r="E15" i="10"/>
  <c r="F14" i="10"/>
  <c r="E14" i="10"/>
  <c r="F13" i="10"/>
  <c r="E13" i="10"/>
  <c r="F12" i="10"/>
  <c r="E12" i="10"/>
  <c r="F11" i="10"/>
  <c r="E11" i="10"/>
  <c r="F10" i="10"/>
  <c r="E10" i="10"/>
  <c r="F9" i="10"/>
  <c r="E9" i="10"/>
  <c r="F114" i="9"/>
  <c r="E114" i="9"/>
  <c r="E112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F104" i="9"/>
  <c r="E104" i="9"/>
  <c r="F103" i="9"/>
  <c r="F102" i="9"/>
  <c r="B101" i="9"/>
  <c r="E101" i="9" s="1"/>
  <c r="F99" i="9"/>
  <c r="F98" i="9"/>
  <c r="F95" i="9"/>
  <c r="E95" i="9"/>
  <c r="F94" i="9"/>
  <c r="E94" i="9"/>
  <c r="F93" i="9"/>
  <c r="E93" i="9"/>
  <c r="F92" i="9"/>
  <c r="E92" i="9"/>
  <c r="F91" i="9"/>
  <c r="E91" i="9"/>
  <c r="B82" i="9"/>
  <c r="F82" i="9" s="1"/>
  <c r="F81" i="9"/>
  <c r="F80" i="9"/>
  <c r="E80" i="9"/>
  <c r="F79" i="9"/>
  <c r="E79" i="9"/>
  <c r="F78" i="9"/>
  <c r="E78" i="9"/>
  <c r="F77" i="9"/>
  <c r="E77" i="9"/>
  <c r="F76" i="9"/>
  <c r="E76" i="9"/>
  <c r="F75" i="9"/>
  <c r="F74" i="9"/>
  <c r="E74" i="9"/>
  <c r="F73" i="9"/>
  <c r="E73" i="9"/>
  <c r="F72" i="9"/>
  <c r="F71" i="9"/>
  <c r="E71" i="9"/>
  <c r="F70" i="9"/>
  <c r="E70" i="9"/>
  <c r="F68" i="9"/>
  <c r="B68" i="9"/>
  <c r="F67" i="9"/>
  <c r="E67" i="9"/>
  <c r="F65" i="9"/>
  <c r="B65" i="9"/>
  <c r="E65" i="9" s="1"/>
  <c r="F63" i="9"/>
  <c r="E63" i="9"/>
  <c r="F62" i="9"/>
  <c r="E62" i="9"/>
  <c r="F61" i="9"/>
  <c r="E61" i="9"/>
  <c r="F60" i="9"/>
  <c r="E60" i="9"/>
  <c r="F59" i="9"/>
  <c r="E59" i="9"/>
  <c r="F58" i="9"/>
  <c r="E58" i="9"/>
  <c r="F57" i="9"/>
  <c r="E57" i="9"/>
  <c r="B55" i="9"/>
  <c r="B83" i="9" s="1"/>
  <c r="F54" i="9"/>
  <c r="F53" i="9"/>
  <c r="F52" i="9"/>
  <c r="E52" i="9"/>
  <c r="D51" i="9"/>
  <c r="F51" i="9" s="1"/>
  <c r="C51" i="9"/>
  <c r="D50" i="9"/>
  <c r="F50" i="9" s="1"/>
  <c r="C50" i="9"/>
  <c r="B48" i="9"/>
  <c r="B89" i="9" s="1"/>
  <c r="F42" i="9"/>
  <c r="F41" i="9"/>
  <c r="F40" i="9"/>
  <c r="F39" i="9"/>
  <c r="F38" i="9"/>
  <c r="E38" i="9"/>
  <c r="F37" i="9"/>
  <c r="E37" i="9"/>
  <c r="F36" i="9"/>
  <c r="E36" i="9"/>
  <c r="F35" i="9"/>
  <c r="E35" i="9"/>
  <c r="F34" i="9"/>
  <c r="E34" i="9"/>
  <c r="F33" i="9"/>
  <c r="E33" i="9"/>
  <c r="F32" i="9"/>
  <c r="E32" i="9"/>
  <c r="F31" i="9"/>
  <c r="E31" i="9"/>
  <c r="F28" i="9"/>
  <c r="E28" i="9"/>
  <c r="F27" i="9"/>
  <c r="E27" i="9"/>
  <c r="F26" i="9"/>
  <c r="E26" i="9"/>
  <c r="F25" i="9"/>
  <c r="F24" i="9"/>
  <c r="F23" i="9"/>
  <c r="E23" i="9"/>
  <c r="F21" i="9"/>
  <c r="E21" i="9"/>
  <c r="F20" i="9"/>
  <c r="F19" i="9"/>
  <c r="E19" i="9"/>
  <c r="F18" i="9"/>
  <c r="E18" i="9"/>
  <c r="F16" i="9"/>
  <c r="E16" i="9"/>
  <c r="F15" i="9"/>
  <c r="E15" i="9"/>
  <c r="F14" i="9"/>
  <c r="E14" i="9"/>
  <c r="F13" i="9"/>
  <c r="E13" i="9"/>
  <c r="F12" i="9"/>
  <c r="E12" i="9"/>
  <c r="F11" i="9"/>
  <c r="E11" i="9"/>
  <c r="F10" i="9"/>
  <c r="E10" i="9"/>
  <c r="F9" i="9"/>
  <c r="E9" i="9"/>
  <c r="F114" i="8"/>
  <c r="E114" i="8"/>
  <c r="E112" i="8"/>
  <c r="F110" i="8"/>
  <c r="E110" i="8"/>
  <c r="F109" i="8"/>
  <c r="E109" i="8"/>
  <c r="F108" i="8"/>
  <c r="E108" i="8"/>
  <c r="F107" i="8"/>
  <c r="E107" i="8"/>
  <c r="F106" i="8"/>
  <c r="E106" i="8"/>
  <c r="F105" i="8"/>
  <c r="E105" i="8"/>
  <c r="F104" i="8"/>
  <c r="E104" i="8"/>
  <c r="F103" i="8"/>
  <c r="F102" i="8"/>
  <c r="B101" i="8"/>
  <c r="E101" i="8" s="1"/>
  <c r="F99" i="8"/>
  <c r="F98" i="8"/>
  <c r="F95" i="8"/>
  <c r="E95" i="8"/>
  <c r="F94" i="8"/>
  <c r="E94" i="8"/>
  <c r="F93" i="8"/>
  <c r="E93" i="8"/>
  <c r="F92" i="8"/>
  <c r="E92" i="8"/>
  <c r="F91" i="8"/>
  <c r="E91" i="8"/>
  <c r="B82" i="8"/>
  <c r="F82" i="8" s="1"/>
  <c r="F81" i="8"/>
  <c r="F80" i="8"/>
  <c r="E80" i="8"/>
  <c r="F79" i="8"/>
  <c r="E79" i="8"/>
  <c r="F78" i="8"/>
  <c r="E78" i="8"/>
  <c r="F77" i="8"/>
  <c r="E77" i="8"/>
  <c r="F76" i="8"/>
  <c r="E76" i="8"/>
  <c r="F75" i="8"/>
  <c r="F74" i="8"/>
  <c r="E74" i="8"/>
  <c r="F73" i="8"/>
  <c r="E73" i="8"/>
  <c r="F72" i="8"/>
  <c r="F71" i="8"/>
  <c r="E71" i="8"/>
  <c r="F70" i="8"/>
  <c r="E70" i="8"/>
  <c r="D68" i="8"/>
  <c r="F68" i="8" s="1"/>
  <c r="C68" i="8"/>
  <c r="B68" i="8"/>
  <c r="F67" i="8"/>
  <c r="E67" i="8"/>
  <c r="B65" i="8"/>
  <c r="B83" i="8" s="1"/>
  <c r="F63" i="8"/>
  <c r="E63" i="8"/>
  <c r="F62" i="8"/>
  <c r="E62" i="8"/>
  <c r="F61" i="8"/>
  <c r="E61" i="8"/>
  <c r="F60" i="8"/>
  <c r="E60" i="8"/>
  <c r="F59" i="8"/>
  <c r="E59" i="8"/>
  <c r="F58" i="8"/>
  <c r="E58" i="8"/>
  <c r="F57" i="8"/>
  <c r="E57" i="8"/>
  <c r="E55" i="8"/>
  <c r="B55" i="8"/>
  <c r="F55" i="8" s="1"/>
  <c r="F54" i="8"/>
  <c r="F53" i="8"/>
  <c r="F52" i="8"/>
  <c r="E52" i="8"/>
  <c r="D51" i="8"/>
  <c r="F51" i="8" s="1"/>
  <c r="C51" i="8"/>
  <c r="D50" i="8"/>
  <c r="F50" i="8" s="1"/>
  <c r="C50" i="8"/>
  <c r="B48" i="8"/>
  <c r="B89" i="8" s="1"/>
  <c r="F42" i="8"/>
  <c r="F41" i="8"/>
  <c r="F40" i="8"/>
  <c r="F39" i="8"/>
  <c r="F38" i="8"/>
  <c r="E38" i="8"/>
  <c r="F37" i="8"/>
  <c r="E37" i="8"/>
  <c r="F36" i="8"/>
  <c r="E36" i="8"/>
  <c r="F35" i="8"/>
  <c r="E35" i="8"/>
  <c r="F34" i="8"/>
  <c r="E34" i="8"/>
  <c r="F33" i="8"/>
  <c r="E33" i="8"/>
  <c r="F32" i="8"/>
  <c r="E32" i="8"/>
  <c r="F31" i="8"/>
  <c r="E31" i="8"/>
  <c r="F28" i="8"/>
  <c r="E28" i="8"/>
  <c r="F27" i="8"/>
  <c r="E27" i="8"/>
  <c r="F26" i="8"/>
  <c r="E26" i="8"/>
  <c r="F25" i="8"/>
  <c r="F24" i="8"/>
  <c r="F23" i="8"/>
  <c r="E23" i="8"/>
  <c r="F21" i="8"/>
  <c r="E21" i="8"/>
  <c r="F20" i="8"/>
  <c r="F19" i="8"/>
  <c r="E19" i="8"/>
  <c r="F18" i="8"/>
  <c r="E18" i="8"/>
  <c r="F16" i="8"/>
  <c r="E16" i="8"/>
  <c r="F15" i="8"/>
  <c r="E15" i="8"/>
  <c r="F14" i="8"/>
  <c r="E14" i="8"/>
  <c r="F13" i="8"/>
  <c r="E13" i="8"/>
  <c r="F12" i="8"/>
  <c r="E12" i="8"/>
  <c r="F11" i="8"/>
  <c r="E11" i="8"/>
  <c r="F10" i="8"/>
  <c r="E10" i="8"/>
  <c r="F9" i="8"/>
  <c r="E9" i="8"/>
  <c r="F114" i="7"/>
  <c r="E114" i="7"/>
  <c r="E112" i="7"/>
  <c r="F110" i="7"/>
  <c r="E110" i="7"/>
  <c r="F109" i="7"/>
  <c r="E109" i="7"/>
  <c r="F108" i="7"/>
  <c r="E108" i="7"/>
  <c r="F107" i="7"/>
  <c r="E107" i="7"/>
  <c r="F106" i="7"/>
  <c r="E106" i="7"/>
  <c r="F105" i="7"/>
  <c r="E105" i="7"/>
  <c r="F104" i="7"/>
  <c r="E104" i="7"/>
  <c r="F103" i="7"/>
  <c r="F102" i="7"/>
  <c r="B101" i="7"/>
  <c r="E101" i="7" s="1"/>
  <c r="F99" i="7"/>
  <c r="F98" i="7"/>
  <c r="F95" i="7"/>
  <c r="E95" i="7"/>
  <c r="F94" i="7"/>
  <c r="E94" i="7"/>
  <c r="F93" i="7"/>
  <c r="E93" i="7"/>
  <c r="F92" i="7"/>
  <c r="E92" i="7"/>
  <c r="F91" i="7"/>
  <c r="E91" i="7"/>
  <c r="B83" i="7"/>
  <c r="E83" i="7" s="1"/>
  <c r="B82" i="7"/>
  <c r="F82" i="7" s="1"/>
  <c r="F81" i="7"/>
  <c r="F80" i="7"/>
  <c r="E80" i="7"/>
  <c r="F79" i="7"/>
  <c r="E79" i="7"/>
  <c r="F78" i="7"/>
  <c r="E78" i="7"/>
  <c r="F77" i="7"/>
  <c r="E77" i="7"/>
  <c r="F76" i="7"/>
  <c r="E76" i="7"/>
  <c r="F75" i="7"/>
  <c r="F74" i="7"/>
  <c r="E74" i="7"/>
  <c r="F73" i="7"/>
  <c r="E73" i="7"/>
  <c r="F72" i="7"/>
  <c r="F71" i="7"/>
  <c r="E71" i="7"/>
  <c r="F70" i="7"/>
  <c r="E70" i="7"/>
  <c r="D68" i="7"/>
  <c r="F68" i="7" s="1"/>
  <c r="C68" i="7"/>
  <c r="B68" i="7"/>
  <c r="F67" i="7"/>
  <c r="E67" i="7"/>
  <c r="F65" i="7"/>
  <c r="B65" i="7"/>
  <c r="E65" i="7" s="1"/>
  <c r="F63" i="7"/>
  <c r="E63" i="7"/>
  <c r="F62" i="7"/>
  <c r="E62" i="7"/>
  <c r="F61" i="7"/>
  <c r="E61" i="7"/>
  <c r="F60" i="7"/>
  <c r="E60" i="7"/>
  <c r="F59" i="7"/>
  <c r="E59" i="7"/>
  <c r="F58" i="7"/>
  <c r="E58" i="7"/>
  <c r="F57" i="7"/>
  <c r="E57" i="7"/>
  <c r="B55" i="7"/>
  <c r="F55" i="7" s="1"/>
  <c r="F54" i="7"/>
  <c r="F53" i="7"/>
  <c r="F52" i="7"/>
  <c r="E52" i="7"/>
  <c r="F51" i="7"/>
  <c r="D51" i="7"/>
  <c r="E51" i="7" s="1"/>
  <c r="C51" i="7"/>
  <c r="F50" i="7"/>
  <c r="D50" i="7"/>
  <c r="E50" i="7" s="1"/>
  <c r="C50" i="7"/>
  <c r="B48" i="7"/>
  <c r="B89" i="7" s="1"/>
  <c r="F42" i="7"/>
  <c r="F41" i="7"/>
  <c r="F40" i="7"/>
  <c r="F39" i="7"/>
  <c r="F38" i="7"/>
  <c r="E38" i="7"/>
  <c r="F37" i="7"/>
  <c r="E37" i="7"/>
  <c r="F36" i="7"/>
  <c r="E36" i="7"/>
  <c r="F35" i="7"/>
  <c r="E35" i="7"/>
  <c r="F34" i="7"/>
  <c r="E34" i="7"/>
  <c r="F33" i="7"/>
  <c r="E33" i="7"/>
  <c r="F32" i="7"/>
  <c r="E32" i="7"/>
  <c r="F31" i="7"/>
  <c r="E31" i="7"/>
  <c r="F28" i="7"/>
  <c r="E28" i="7"/>
  <c r="F27" i="7"/>
  <c r="E27" i="7"/>
  <c r="F26" i="7"/>
  <c r="E26" i="7"/>
  <c r="F25" i="7"/>
  <c r="F24" i="7"/>
  <c r="F23" i="7"/>
  <c r="E23" i="7"/>
  <c r="F21" i="7"/>
  <c r="E21" i="7"/>
  <c r="F20" i="7"/>
  <c r="F19" i="7"/>
  <c r="E19" i="7"/>
  <c r="F18" i="7"/>
  <c r="E18" i="7"/>
  <c r="F16" i="7"/>
  <c r="E16" i="7"/>
  <c r="F15" i="7"/>
  <c r="E15" i="7"/>
  <c r="F14" i="7"/>
  <c r="E14" i="7"/>
  <c r="F13" i="7"/>
  <c r="E13" i="7"/>
  <c r="F12" i="7"/>
  <c r="E12" i="7"/>
  <c r="F11" i="7"/>
  <c r="E11" i="7"/>
  <c r="F10" i="7"/>
  <c r="E10" i="7"/>
  <c r="F9" i="7"/>
  <c r="E9" i="7"/>
  <c r="E74" i="6"/>
  <c r="F114" i="6"/>
  <c r="E114" i="6"/>
  <c r="E112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F102" i="6"/>
  <c r="F101" i="6"/>
  <c r="E101" i="6"/>
  <c r="B101" i="6"/>
  <c r="F99" i="6"/>
  <c r="F98" i="6"/>
  <c r="F95" i="6"/>
  <c r="E95" i="6"/>
  <c r="F94" i="6"/>
  <c r="E94" i="6"/>
  <c r="F93" i="6"/>
  <c r="E93" i="6"/>
  <c r="F92" i="6"/>
  <c r="E92" i="6"/>
  <c r="F91" i="6"/>
  <c r="E91" i="6"/>
  <c r="B89" i="6"/>
  <c r="B82" i="6"/>
  <c r="B83" i="6" s="1"/>
  <c r="F81" i="6"/>
  <c r="F80" i="6"/>
  <c r="E80" i="6"/>
  <c r="F79" i="6"/>
  <c r="E79" i="6"/>
  <c r="F78" i="6"/>
  <c r="E78" i="6"/>
  <c r="F77" i="6"/>
  <c r="E77" i="6"/>
  <c r="F76" i="6"/>
  <c r="E76" i="6"/>
  <c r="F75" i="6"/>
  <c r="F74" i="6"/>
  <c r="F73" i="6"/>
  <c r="E73" i="6"/>
  <c r="F72" i="6"/>
  <c r="F71" i="6"/>
  <c r="E71" i="6"/>
  <c r="F70" i="6"/>
  <c r="E70" i="6"/>
  <c r="D68" i="6"/>
  <c r="F68" i="6" s="1"/>
  <c r="C68" i="6"/>
  <c r="B68" i="6"/>
  <c r="F67" i="6"/>
  <c r="E67" i="6"/>
  <c r="B65" i="6"/>
  <c r="F65" i="6" s="1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B55" i="6"/>
  <c r="F55" i="6" s="1"/>
  <c r="F54" i="6"/>
  <c r="F53" i="6"/>
  <c r="F52" i="6"/>
  <c r="E52" i="6"/>
  <c r="D51" i="6"/>
  <c r="F51" i="6" s="1"/>
  <c r="C51" i="6"/>
  <c r="D50" i="6"/>
  <c r="F50" i="6" s="1"/>
  <c r="C50" i="6"/>
  <c r="B48" i="6"/>
  <c r="F42" i="6"/>
  <c r="F41" i="6"/>
  <c r="F40" i="6"/>
  <c r="F39" i="6"/>
  <c r="F38" i="6"/>
  <c r="E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28" i="6"/>
  <c r="E28" i="6"/>
  <c r="F27" i="6"/>
  <c r="E27" i="6"/>
  <c r="F26" i="6"/>
  <c r="E26" i="6"/>
  <c r="F25" i="6"/>
  <c r="F24" i="6"/>
  <c r="F23" i="6"/>
  <c r="E23" i="6"/>
  <c r="F21" i="6"/>
  <c r="E21" i="6"/>
  <c r="F20" i="6"/>
  <c r="F19" i="6"/>
  <c r="E19" i="6"/>
  <c r="F18" i="6"/>
  <c r="E18" i="6"/>
  <c r="F16" i="6"/>
  <c r="E16" i="6"/>
  <c r="F15" i="6"/>
  <c r="E15" i="6"/>
  <c r="F14" i="6"/>
  <c r="E14" i="6"/>
  <c r="F13" i="6"/>
  <c r="E13" i="6"/>
  <c r="F12" i="6"/>
  <c r="E12" i="6"/>
  <c r="F11" i="6"/>
  <c r="E11" i="6"/>
  <c r="F10" i="6"/>
  <c r="E10" i="6"/>
  <c r="F9" i="6"/>
  <c r="E9" i="6"/>
  <c r="F92" i="5"/>
  <c r="F114" i="5"/>
  <c r="E114" i="5"/>
  <c r="E113" i="5"/>
  <c r="C113" i="5"/>
  <c r="E112" i="5"/>
  <c r="F110" i="5"/>
  <c r="E110" i="5"/>
  <c r="F109" i="5"/>
  <c r="E109" i="5"/>
  <c r="F108" i="5"/>
  <c r="E108" i="5"/>
  <c r="F107" i="5"/>
  <c r="E107" i="5"/>
  <c r="F106" i="5"/>
  <c r="E106" i="5"/>
  <c r="F105" i="5"/>
  <c r="E105" i="5"/>
  <c r="F104" i="5"/>
  <c r="E104" i="5"/>
  <c r="F103" i="5"/>
  <c r="F102" i="5"/>
  <c r="B101" i="5"/>
  <c r="F101" i="5" s="1"/>
  <c r="F99" i="5"/>
  <c r="F98" i="5"/>
  <c r="F95" i="5"/>
  <c r="E95" i="5"/>
  <c r="F94" i="5"/>
  <c r="E94" i="5"/>
  <c r="F93" i="5"/>
  <c r="E93" i="5"/>
  <c r="E92" i="5"/>
  <c r="F91" i="5"/>
  <c r="E91" i="5"/>
  <c r="F82" i="5"/>
  <c r="E82" i="5"/>
  <c r="B82" i="5"/>
  <c r="B83" i="5" s="1"/>
  <c r="F81" i="5"/>
  <c r="F80" i="5"/>
  <c r="E80" i="5"/>
  <c r="F79" i="5"/>
  <c r="E79" i="5"/>
  <c r="F78" i="5"/>
  <c r="E78" i="5"/>
  <c r="F77" i="5"/>
  <c r="E77" i="5"/>
  <c r="F76" i="5"/>
  <c r="E76" i="5"/>
  <c r="F75" i="5"/>
  <c r="F74" i="5"/>
  <c r="E74" i="5"/>
  <c r="F73" i="5"/>
  <c r="E73" i="5"/>
  <c r="F72" i="5"/>
  <c r="F71" i="5"/>
  <c r="E71" i="5"/>
  <c r="F70" i="5"/>
  <c r="E70" i="5"/>
  <c r="D68" i="5"/>
  <c r="C68" i="5"/>
  <c r="B68" i="5"/>
  <c r="F67" i="5"/>
  <c r="E67" i="5"/>
  <c r="E65" i="5"/>
  <c r="B65" i="5"/>
  <c r="F65" i="5" s="1"/>
  <c r="F63" i="5"/>
  <c r="E63" i="5"/>
  <c r="F62" i="5"/>
  <c r="E62" i="5"/>
  <c r="F61" i="5"/>
  <c r="E61" i="5"/>
  <c r="F60" i="5"/>
  <c r="E60" i="5"/>
  <c r="F59" i="5"/>
  <c r="E59" i="5"/>
  <c r="F58" i="5"/>
  <c r="E58" i="5"/>
  <c r="F57" i="5"/>
  <c r="E57" i="5"/>
  <c r="F55" i="5"/>
  <c r="E55" i="5"/>
  <c r="B55" i="5"/>
  <c r="F54" i="5"/>
  <c r="F53" i="5"/>
  <c r="F52" i="5"/>
  <c r="E52" i="5"/>
  <c r="D51" i="5"/>
  <c r="E51" i="5" s="1"/>
  <c r="C51" i="5"/>
  <c r="D50" i="5"/>
  <c r="E50" i="5" s="1"/>
  <c r="C50" i="5"/>
  <c r="B48" i="5"/>
  <c r="B89" i="5" s="1"/>
  <c r="F42" i="5"/>
  <c r="F41" i="5"/>
  <c r="F40" i="5"/>
  <c r="F39" i="5"/>
  <c r="F38" i="5"/>
  <c r="E38" i="5"/>
  <c r="F37" i="5"/>
  <c r="E37" i="5"/>
  <c r="F36" i="5"/>
  <c r="E36" i="5"/>
  <c r="F35" i="5"/>
  <c r="E35" i="5"/>
  <c r="F34" i="5"/>
  <c r="E34" i="5"/>
  <c r="F33" i="5"/>
  <c r="E33" i="5"/>
  <c r="F32" i="5"/>
  <c r="E32" i="5"/>
  <c r="F31" i="5"/>
  <c r="E31" i="5"/>
  <c r="F28" i="5"/>
  <c r="E28" i="5"/>
  <c r="F27" i="5"/>
  <c r="E27" i="5"/>
  <c r="F26" i="5"/>
  <c r="E26" i="5"/>
  <c r="F25" i="5"/>
  <c r="F24" i="5"/>
  <c r="F23" i="5"/>
  <c r="E23" i="5"/>
  <c r="F21" i="5"/>
  <c r="E21" i="5"/>
  <c r="F20" i="5"/>
  <c r="F19" i="5"/>
  <c r="E19" i="5"/>
  <c r="F18" i="5"/>
  <c r="E18" i="5"/>
  <c r="F16" i="5"/>
  <c r="E16" i="5"/>
  <c r="F15" i="5"/>
  <c r="E15" i="5"/>
  <c r="F14" i="5"/>
  <c r="E14" i="5"/>
  <c r="F13" i="5"/>
  <c r="E13" i="5"/>
  <c r="F12" i="5"/>
  <c r="E12" i="5"/>
  <c r="F11" i="5"/>
  <c r="E11" i="5"/>
  <c r="F10" i="5"/>
  <c r="E10" i="5"/>
  <c r="F9" i="5"/>
  <c r="E9" i="5"/>
  <c r="F114" i="4"/>
  <c r="E114" i="4"/>
  <c r="E113" i="4"/>
  <c r="C113" i="4"/>
  <c r="E112" i="4"/>
  <c r="F110" i="4"/>
  <c r="E110" i="4"/>
  <c r="F109" i="4"/>
  <c r="E109" i="4"/>
  <c r="F108" i="4"/>
  <c r="E108" i="4"/>
  <c r="F107" i="4"/>
  <c r="E107" i="4"/>
  <c r="F106" i="4"/>
  <c r="E106" i="4"/>
  <c r="F105" i="4"/>
  <c r="E105" i="4"/>
  <c r="F104" i="4"/>
  <c r="E104" i="4"/>
  <c r="F103" i="4"/>
  <c r="F102" i="4"/>
  <c r="B101" i="4"/>
  <c r="F101" i="4" s="1"/>
  <c r="F99" i="4"/>
  <c r="F98" i="4"/>
  <c r="F95" i="4"/>
  <c r="E95" i="4"/>
  <c r="F94" i="4"/>
  <c r="E94" i="4"/>
  <c r="F93" i="4"/>
  <c r="E93" i="4"/>
  <c r="F92" i="4"/>
  <c r="E92" i="4"/>
  <c r="F91" i="4"/>
  <c r="E91" i="4"/>
  <c r="B83" i="4"/>
  <c r="F83" i="4" s="1"/>
  <c r="B82" i="4"/>
  <c r="F82" i="4" s="1"/>
  <c r="F81" i="4"/>
  <c r="F80" i="4"/>
  <c r="E80" i="4"/>
  <c r="F79" i="4"/>
  <c r="E79" i="4"/>
  <c r="F78" i="4"/>
  <c r="E78" i="4"/>
  <c r="F77" i="4"/>
  <c r="E77" i="4"/>
  <c r="F76" i="4"/>
  <c r="E76" i="4"/>
  <c r="F75" i="4"/>
  <c r="F74" i="4"/>
  <c r="E74" i="4"/>
  <c r="F73" i="4"/>
  <c r="E73" i="4"/>
  <c r="F72" i="4"/>
  <c r="F71" i="4"/>
  <c r="E71" i="4"/>
  <c r="F70" i="4"/>
  <c r="E70" i="4"/>
  <c r="D68" i="4"/>
  <c r="F68" i="4" s="1"/>
  <c r="C68" i="4"/>
  <c r="B68" i="4"/>
  <c r="F67" i="4"/>
  <c r="E67" i="4"/>
  <c r="F65" i="4"/>
  <c r="B65" i="4"/>
  <c r="E65" i="4" s="1"/>
  <c r="F63" i="4"/>
  <c r="E63" i="4"/>
  <c r="F62" i="4"/>
  <c r="E62" i="4"/>
  <c r="F61" i="4"/>
  <c r="E61" i="4"/>
  <c r="F60" i="4"/>
  <c r="E60" i="4"/>
  <c r="F59" i="4"/>
  <c r="E59" i="4"/>
  <c r="F58" i="4"/>
  <c r="E58" i="4"/>
  <c r="F57" i="4"/>
  <c r="E57" i="4"/>
  <c r="B55" i="4"/>
  <c r="F55" i="4" s="1"/>
  <c r="F54" i="4"/>
  <c r="F53" i="4"/>
  <c r="F52" i="4"/>
  <c r="E52" i="4"/>
  <c r="F51" i="4"/>
  <c r="D51" i="4"/>
  <c r="E51" i="4" s="1"/>
  <c r="C51" i="4"/>
  <c r="F50" i="4"/>
  <c r="D50" i="4"/>
  <c r="E50" i="4" s="1"/>
  <c r="C50" i="4"/>
  <c r="B48" i="4"/>
  <c r="B89" i="4" s="1"/>
  <c r="F42" i="4"/>
  <c r="F41" i="4"/>
  <c r="F40" i="4"/>
  <c r="F39" i="4"/>
  <c r="F38" i="4"/>
  <c r="E38" i="4"/>
  <c r="F37" i="4"/>
  <c r="E37" i="4"/>
  <c r="F36" i="4"/>
  <c r="E36" i="4"/>
  <c r="F35" i="4"/>
  <c r="E35" i="4"/>
  <c r="F34" i="4"/>
  <c r="E34" i="4"/>
  <c r="F33" i="4"/>
  <c r="E33" i="4"/>
  <c r="F32" i="4"/>
  <c r="E32" i="4"/>
  <c r="F31" i="4"/>
  <c r="E31" i="4"/>
  <c r="F28" i="4"/>
  <c r="E28" i="4"/>
  <c r="F27" i="4"/>
  <c r="E27" i="4"/>
  <c r="F26" i="4"/>
  <c r="E26" i="4"/>
  <c r="F25" i="4"/>
  <c r="F24" i="4"/>
  <c r="F23" i="4"/>
  <c r="E23" i="4"/>
  <c r="F21" i="4"/>
  <c r="E21" i="4"/>
  <c r="F20" i="4"/>
  <c r="F19" i="4"/>
  <c r="E19" i="4"/>
  <c r="F18" i="4"/>
  <c r="E18" i="4"/>
  <c r="F16" i="4"/>
  <c r="E16" i="4"/>
  <c r="F15" i="4"/>
  <c r="E15" i="4"/>
  <c r="F14" i="4"/>
  <c r="E14" i="4"/>
  <c r="F13" i="4"/>
  <c r="E13" i="4"/>
  <c r="F12" i="4"/>
  <c r="E12" i="4"/>
  <c r="F11" i="4"/>
  <c r="E11" i="4"/>
  <c r="F10" i="4"/>
  <c r="E10" i="4"/>
  <c r="F9" i="4"/>
  <c r="E9" i="4"/>
  <c r="F39" i="3"/>
  <c r="F114" i="3"/>
  <c r="E114" i="3"/>
  <c r="E113" i="3"/>
  <c r="C113" i="3"/>
  <c r="E112" i="3"/>
  <c r="F110" i="3"/>
  <c r="E110" i="3"/>
  <c r="F109" i="3"/>
  <c r="E109" i="3"/>
  <c r="F108" i="3"/>
  <c r="E108" i="3"/>
  <c r="F107" i="3"/>
  <c r="E107" i="3"/>
  <c r="F106" i="3"/>
  <c r="E106" i="3"/>
  <c r="F105" i="3"/>
  <c r="E105" i="3"/>
  <c r="F104" i="3"/>
  <c r="E104" i="3"/>
  <c r="F103" i="3"/>
  <c r="F102" i="3"/>
  <c r="F101" i="3"/>
  <c r="E101" i="3"/>
  <c r="B101" i="3"/>
  <c r="F99" i="3"/>
  <c r="F98" i="3"/>
  <c r="F95" i="3"/>
  <c r="E95" i="3"/>
  <c r="F94" i="3"/>
  <c r="E94" i="3"/>
  <c r="F93" i="3"/>
  <c r="E93" i="3"/>
  <c r="F92" i="3"/>
  <c r="E92" i="3"/>
  <c r="F91" i="3"/>
  <c r="E91" i="3"/>
  <c r="B89" i="3"/>
  <c r="B83" i="3"/>
  <c r="F83" i="3" s="1"/>
  <c r="F82" i="3"/>
  <c r="E82" i="3"/>
  <c r="B82" i="3"/>
  <c r="F81" i="3"/>
  <c r="F80" i="3"/>
  <c r="E80" i="3"/>
  <c r="F79" i="3"/>
  <c r="E79" i="3"/>
  <c r="F78" i="3"/>
  <c r="E78" i="3"/>
  <c r="F77" i="3"/>
  <c r="E77" i="3"/>
  <c r="F76" i="3"/>
  <c r="E76" i="3"/>
  <c r="F75" i="3"/>
  <c r="F74" i="3"/>
  <c r="E74" i="3"/>
  <c r="F73" i="3"/>
  <c r="E73" i="3"/>
  <c r="F72" i="3"/>
  <c r="F71" i="3"/>
  <c r="E71" i="3"/>
  <c r="F70" i="3"/>
  <c r="E70" i="3"/>
  <c r="E68" i="3"/>
  <c r="D68" i="3"/>
  <c r="F68" i="3" s="1"/>
  <c r="C68" i="3"/>
  <c r="B68" i="3"/>
  <c r="F67" i="3"/>
  <c r="E67" i="3"/>
  <c r="F65" i="3"/>
  <c r="E65" i="3"/>
  <c r="B65" i="3"/>
  <c r="F63" i="3"/>
  <c r="E63" i="3"/>
  <c r="F62" i="3"/>
  <c r="E62" i="3"/>
  <c r="F61" i="3"/>
  <c r="E61" i="3"/>
  <c r="F60" i="3"/>
  <c r="E60" i="3"/>
  <c r="F59" i="3"/>
  <c r="E59" i="3"/>
  <c r="F58" i="3"/>
  <c r="E58" i="3"/>
  <c r="F57" i="3"/>
  <c r="E57" i="3"/>
  <c r="F55" i="3"/>
  <c r="E55" i="3"/>
  <c r="B55" i="3"/>
  <c r="F54" i="3"/>
  <c r="F53" i="3"/>
  <c r="F52" i="3"/>
  <c r="E52" i="3"/>
  <c r="F51" i="3"/>
  <c r="E51" i="3"/>
  <c r="D51" i="3"/>
  <c r="C51" i="3"/>
  <c r="F50" i="3"/>
  <c r="E50" i="3"/>
  <c r="D50" i="3"/>
  <c r="C50" i="3"/>
  <c r="B48" i="3"/>
  <c r="F42" i="3"/>
  <c r="F41" i="3"/>
  <c r="F40" i="3"/>
  <c r="F38" i="3"/>
  <c r="E38" i="3"/>
  <c r="F37" i="3"/>
  <c r="E37" i="3"/>
  <c r="F36" i="3"/>
  <c r="E36" i="3"/>
  <c r="F35" i="3"/>
  <c r="E35" i="3"/>
  <c r="F34" i="3"/>
  <c r="E34" i="3"/>
  <c r="F33" i="3"/>
  <c r="E33" i="3"/>
  <c r="F32" i="3"/>
  <c r="E32" i="3"/>
  <c r="F31" i="3"/>
  <c r="E31" i="3"/>
  <c r="F28" i="3"/>
  <c r="E28" i="3"/>
  <c r="F27" i="3"/>
  <c r="E27" i="3"/>
  <c r="F26" i="3"/>
  <c r="E26" i="3"/>
  <c r="F25" i="3"/>
  <c r="F24" i="3"/>
  <c r="F23" i="3"/>
  <c r="E23" i="3"/>
  <c r="F21" i="3"/>
  <c r="E21" i="3"/>
  <c r="F20" i="3"/>
  <c r="F19" i="3"/>
  <c r="E19" i="3"/>
  <c r="F18" i="3"/>
  <c r="E18" i="3"/>
  <c r="F16" i="3"/>
  <c r="E16" i="3"/>
  <c r="F15" i="3"/>
  <c r="E15" i="3"/>
  <c r="F14" i="3"/>
  <c r="E14" i="3"/>
  <c r="F13" i="3"/>
  <c r="E13" i="3"/>
  <c r="F12" i="3"/>
  <c r="E12" i="3"/>
  <c r="F11" i="3"/>
  <c r="E11" i="3"/>
  <c r="F10" i="3"/>
  <c r="E10" i="3"/>
  <c r="F9" i="3"/>
  <c r="E9" i="3"/>
  <c r="F114" i="1"/>
  <c r="E114" i="1"/>
  <c r="E113" i="1"/>
  <c r="C113" i="1"/>
  <c r="E112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F102" i="1"/>
  <c r="F101" i="1"/>
  <c r="D101" i="1"/>
  <c r="E101" i="1" s="1"/>
  <c r="B101" i="1"/>
  <c r="F99" i="1"/>
  <c r="F98" i="1"/>
  <c r="F95" i="1"/>
  <c r="E95" i="1"/>
  <c r="F94" i="1"/>
  <c r="E94" i="1"/>
  <c r="F93" i="1"/>
  <c r="E93" i="1"/>
  <c r="F92" i="1"/>
  <c r="E92" i="1"/>
  <c r="F91" i="1"/>
  <c r="E91" i="1"/>
  <c r="F82" i="1"/>
  <c r="B82" i="1"/>
  <c r="B83" i="1" s="1"/>
  <c r="F81" i="1"/>
  <c r="F80" i="1"/>
  <c r="E80" i="1"/>
  <c r="F79" i="1"/>
  <c r="E79" i="1"/>
  <c r="F78" i="1"/>
  <c r="E78" i="1"/>
  <c r="F77" i="1"/>
  <c r="E77" i="1"/>
  <c r="F76" i="1"/>
  <c r="E76" i="1"/>
  <c r="F75" i="1"/>
  <c r="F74" i="1"/>
  <c r="E74" i="1"/>
  <c r="F73" i="1"/>
  <c r="E73" i="1"/>
  <c r="F72" i="1"/>
  <c r="F71" i="1"/>
  <c r="E71" i="1"/>
  <c r="F70" i="1"/>
  <c r="E70" i="1"/>
  <c r="D68" i="1"/>
  <c r="C68" i="1"/>
  <c r="B68" i="1"/>
  <c r="E68" i="1" s="1"/>
  <c r="F67" i="1"/>
  <c r="E67" i="1"/>
  <c r="F65" i="1"/>
  <c r="E65" i="1"/>
  <c r="B65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F55" i="1"/>
  <c r="E55" i="1"/>
  <c r="B55" i="1"/>
  <c r="F54" i="1"/>
  <c r="F53" i="1"/>
  <c r="F52" i="1"/>
  <c r="E52" i="1"/>
  <c r="F51" i="1"/>
  <c r="E51" i="1"/>
  <c r="D51" i="1"/>
  <c r="C51" i="1"/>
  <c r="F50" i="1"/>
  <c r="E50" i="1"/>
  <c r="D50" i="1"/>
  <c r="C50" i="1"/>
  <c r="B48" i="1"/>
  <c r="B89" i="1" s="1"/>
  <c r="F42" i="1"/>
  <c r="F41" i="1"/>
  <c r="F40" i="1"/>
  <c r="F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28" i="1"/>
  <c r="E28" i="1"/>
  <c r="F27" i="1"/>
  <c r="E27" i="1"/>
  <c r="F26" i="1"/>
  <c r="E26" i="1"/>
  <c r="F25" i="1"/>
  <c r="F24" i="1"/>
  <c r="F23" i="1"/>
  <c r="E23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3" i="11" l="1"/>
  <c r="E83" i="11"/>
  <c r="F101" i="11"/>
  <c r="F82" i="11"/>
  <c r="E55" i="11"/>
  <c r="E51" i="11"/>
  <c r="E65" i="11"/>
  <c r="E82" i="11"/>
  <c r="B83" i="10"/>
  <c r="E50" i="10"/>
  <c r="E51" i="10"/>
  <c r="E65" i="10"/>
  <c r="E68" i="10"/>
  <c r="E82" i="10"/>
  <c r="F101" i="10"/>
  <c r="E83" i="9"/>
  <c r="F83" i="9"/>
  <c r="E68" i="9"/>
  <c r="E82" i="9"/>
  <c r="F101" i="9"/>
  <c r="E55" i="9"/>
  <c r="E50" i="9"/>
  <c r="E51" i="9"/>
  <c r="F55" i="9"/>
  <c r="E83" i="8"/>
  <c r="F83" i="8"/>
  <c r="E68" i="8"/>
  <c r="E82" i="8"/>
  <c r="F101" i="8"/>
  <c r="E50" i="8"/>
  <c r="E51" i="8"/>
  <c r="E65" i="8"/>
  <c r="F65" i="8"/>
  <c r="E68" i="7"/>
  <c r="E82" i="7"/>
  <c r="F83" i="7"/>
  <c r="F101" i="7"/>
  <c r="E55" i="7"/>
  <c r="F83" i="6"/>
  <c r="E83" i="6"/>
  <c r="E55" i="6"/>
  <c r="E68" i="6"/>
  <c r="E82" i="6"/>
  <c r="E50" i="6"/>
  <c r="E51" i="6"/>
  <c r="E65" i="6"/>
  <c r="F82" i="6"/>
  <c r="F68" i="5"/>
  <c r="F83" i="5"/>
  <c r="E83" i="5"/>
  <c r="F50" i="5"/>
  <c r="F51" i="5"/>
  <c r="E101" i="5"/>
  <c r="E68" i="5"/>
  <c r="E83" i="4"/>
  <c r="E101" i="4"/>
  <c r="E55" i="4"/>
  <c r="E68" i="4"/>
  <c r="E82" i="4"/>
  <c r="E83" i="3"/>
  <c r="F83" i="1"/>
  <c r="E83" i="1"/>
  <c r="F68" i="1"/>
  <c r="E82" i="1"/>
  <c r="E83" i="10" l="1"/>
  <c r="F83" i="10"/>
  <c r="F114" i="2"/>
  <c r="E114" i="2"/>
  <c r="E113" i="2"/>
  <c r="C113" i="2"/>
  <c r="E112" i="2"/>
  <c r="F110" i="2"/>
  <c r="E110" i="2"/>
  <c r="F109" i="2"/>
  <c r="E109" i="2"/>
  <c r="F108" i="2"/>
  <c r="E108" i="2"/>
  <c r="F107" i="2"/>
  <c r="E107" i="2"/>
  <c r="F106" i="2"/>
  <c r="E106" i="2"/>
  <c r="F105" i="2"/>
  <c r="E105" i="2"/>
  <c r="F104" i="2"/>
  <c r="E104" i="2"/>
  <c r="F103" i="2"/>
  <c r="F102" i="2"/>
  <c r="F101" i="2"/>
  <c r="E101" i="2"/>
  <c r="B101" i="2"/>
  <c r="F99" i="2"/>
  <c r="F98" i="2"/>
  <c r="F95" i="2"/>
  <c r="E95" i="2"/>
  <c r="F94" i="2"/>
  <c r="E94" i="2"/>
  <c r="F93" i="2"/>
  <c r="E93" i="2"/>
  <c r="F92" i="2"/>
  <c r="E92" i="2"/>
  <c r="F91" i="2"/>
  <c r="E91" i="2"/>
  <c r="E82" i="2"/>
  <c r="B82" i="2"/>
  <c r="F82" i="2" s="1"/>
  <c r="F81" i="2"/>
  <c r="F80" i="2"/>
  <c r="E80" i="2"/>
  <c r="F79" i="2"/>
  <c r="E79" i="2"/>
  <c r="F78" i="2"/>
  <c r="E78" i="2"/>
  <c r="F77" i="2"/>
  <c r="E77" i="2"/>
  <c r="F76" i="2"/>
  <c r="E76" i="2"/>
  <c r="F75" i="2"/>
  <c r="F74" i="2"/>
  <c r="E74" i="2"/>
  <c r="F73" i="2"/>
  <c r="E73" i="2"/>
  <c r="F72" i="2"/>
  <c r="F71" i="2"/>
  <c r="E71" i="2"/>
  <c r="F70" i="2"/>
  <c r="E70" i="2"/>
  <c r="E68" i="2"/>
  <c r="D68" i="2"/>
  <c r="F68" i="2" s="1"/>
  <c r="C68" i="2"/>
  <c r="B68" i="2"/>
  <c r="F67" i="2"/>
  <c r="E67" i="2"/>
  <c r="F65" i="2"/>
  <c r="B65" i="2"/>
  <c r="E65" i="2" s="1"/>
  <c r="F63" i="2"/>
  <c r="E63" i="2"/>
  <c r="F62" i="2"/>
  <c r="E62" i="2"/>
  <c r="F61" i="2"/>
  <c r="E61" i="2"/>
  <c r="F60" i="2"/>
  <c r="E60" i="2"/>
  <c r="F59" i="2"/>
  <c r="E59" i="2"/>
  <c r="F58" i="2"/>
  <c r="E58" i="2"/>
  <c r="F57" i="2"/>
  <c r="E57" i="2"/>
  <c r="E55" i="2"/>
  <c r="B55" i="2"/>
  <c r="F55" i="2" s="1"/>
  <c r="F54" i="2"/>
  <c r="F53" i="2"/>
  <c r="F52" i="2"/>
  <c r="E52" i="2"/>
  <c r="D51" i="2"/>
  <c r="E51" i="2" s="1"/>
  <c r="C51" i="2"/>
  <c r="D50" i="2"/>
  <c r="E50" i="2" s="1"/>
  <c r="C50" i="2"/>
  <c r="B48" i="2"/>
  <c r="B89" i="2" s="1"/>
  <c r="F42" i="2"/>
  <c r="F41" i="2"/>
  <c r="F40" i="2"/>
  <c r="F39" i="2"/>
  <c r="F38" i="2"/>
  <c r="E38" i="2"/>
  <c r="F37" i="2"/>
  <c r="E37" i="2"/>
  <c r="F36" i="2"/>
  <c r="E36" i="2"/>
  <c r="F35" i="2"/>
  <c r="E35" i="2"/>
  <c r="F34" i="2"/>
  <c r="E34" i="2"/>
  <c r="F33" i="2"/>
  <c r="E33" i="2"/>
  <c r="F32" i="2"/>
  <c r="E32" i="2"/>
  <c r="F31" i="2"/>
  <c r="E31" i="2"/>
  <c r="F28" i="2"/>
  <c r="E28" i="2"/>
  <c r="F27" i="2"/>
  <c r="E27" i="2"/>
  <c r="F26" i="2"/>
  <c r="E26" i="2"/>
  <c r="F25" i="2"/>
  <c r="F24" i="2"/>
  <c r="F23" i="2"/>
  <c r="E23" i="2"/>
  <c r="F21" i="2"/>
  <c r="E21" i="2"/>
  <c r="F20" i="2"/>
  <c r="F19" i="2"/>
  <c r="E19" i="2"/>
  <c r="F18" i="2"/>
  <c r="E18" i="2"/>
  <c r="F16" i="2"/>
  <c r="E16" i="2"/>
  <c r="F15" i="2"/>
  <c r="E15" i="2"/>
  <c r="F14" i="2"/>
  <c r="E14" i="2"/>
  <c r="F13" i="2"/>
  <c r="E13" i="2"/>
  <c r="F12" i="2"/>
  <c r="E12" i="2"/>
  <c r="F11" i="2"/>
  <c r="E11" i="2"/>
  <c r="F10" i="2"/>
  <c r="E10" i="2"/>
  <c r="F9" i="2"/>
  <c r="E9" i="2"/>
  <c r="F50" i="2" l="1"/>
  <c r="F51" i="2"/>
  <c r="B83" i="2"/>
  <c r="F83" i="2" l="1"/>
  <c r="E83" i="2"/>
</calcChain>
</file>

<file path=xl/sharedStrings.xml><?xml version="1.0" encoding="utf-8"?>
<sst xmlns="http://schemas.openxmlformats.org/spreadsheetml/2006/main" count="1831" uniqueCount="124">
  <si>
    <t>ยอดรายรับของกรุงเทพมหานคร</t>
  </si>
  <si>
    <t>ประเภทของรายรับ</t>
  </si>
  <si>
    <t>ประมาณการ</t>
  </si>
  <si>
    <t>เดือนนี้</t>
  </si>
  <si>
    <t>ตั้งแต่ต้นปี</t>
  </si>
  <si>
    <t>+</t>
  </si>
  <si>
    <t>สูงกว่าประมาณการ</t>
  </si>
  <si>
    <t>-</t>
  </si>
  <si>
    <t>ต่ำกว่าประมาณการ</t>
  </si>
  <si>
    <t xml:space="preserve"> ก.  รายได้ประจำ</t>
  </si>
  <si>
    <t xml:space="preserve">  1. ภาษีอากร</t>
  </si>
  <si>
    <t xml:space="preserve">      กรุงเทพมหานครจัดเก็บเอง</t>
  </si>
  <si>
    <t xml:space="preserve">  -   ภาษีบำรุงท้องที่</t>
  </si>
  <si>
    <t xml:space="preserve">  -   ภาษีโรงเรือนและที่ดิน</t>
  </si>
  <si>
    <t xml:space="preserve">  -   ภาษีป้าย</t>
  </si>
  <si>
    <t xml:space="preserve">  -   อากรการฆ่าสัตว์</t>
  </si>
  <si>
    <t xml:space="preserve">  -   ภาษีบำรุงกรุงเทพมหานครสำหรับน้ำมันฯ</t>
  </si>
  <si>
    <t xml:space="preserve">  -   ภาษีการพนัน</t>
  </si>
  <si>
    <t xml:space="preserve">  -   ภาษีที่ดินและสิ่งปลูกสร้าง</t>
  </si>
  <si>
    <t xml:space="preserve"> รวมภาษีอากรที่กรุงเทพมหานครจัดเก็บเอง </t>
  </si>
  <si>
    <t xml:space="preserve">      ส่วนราชการอื่นจัดเก็บให้</t>
  </si>
  <si>
    <t xml:space="preserve">  -   ภาษีมูลค่าเพิ่ม</t>
  </si>
  <si>
    <t xml:space="preserve">  -   ภาษีและค่าธรรมเนียมรถยนต์</t>
  </si>
  <si>
    <t xml:space="preserve">  -   ภาษีสุราและสรรพสามิต</t>
  </si>
  <si>
    <t xml:space="preserve">  -   ค่าธรรมเนียมการจดทะเบียนสิทธิ</t>
  </si>
  <si>
    <t xml:space="preserve">        และนิติกรรมเกี่ยวกับอสังหาริมทรัพย์</t>
  </si>
  <si>
    <t xml:space="preserve">  -   ภาษีธุรกิจเฉพาะ</t>
  </si>
  <si>
    <t xml:space="preserve">  -   ค่าธรรมเนียมใบอนุญาตขายสุรา</t>
  </si>
  <si>
    <t xml:space="preserve">  -   ค่าธรรมเนียมใบอนุญาตเล่นการพนัน</t>
  </si>
  <si>
    <t xml:space="preserve">  -   ค่าปรับผู้ละเมิดกฎหมายจราจร</t>
  </si>
  <si>
    <t>รวมรายได้ที่ส่วนราชการอื่นจัดเก็บให้</t>
  </si>
  <si>
    <t>รวมภาษีอากร</t>
  </si>
  <si>
    <t xml:space="preserve"> 2. ค่าธรรมเนียม  ค่าใบอนุญาต  ค่าปรับ  และค่าบริการ</t>
  </si>
  <si>
    <t>ค่าธรรมเนียม</t>
  </si>
  <si>
    <t xml:space="preserve">  -   ค่าธรรมเนียมเก็บขนมูลฝอย</t>
  </si>
  <si>
    <t xml:space="preserve">  -   ค่าธรรมเนียมขนถ่ายสิ่งปฎิกูล</t>
  </si>
  <si>
    <t xml:space="preserve">  -   ค่าธรรมเนียมตามกฎหมายควบคุมอาคาร</t>
  </si>
  <si>
    <t xml:space="preserve">  -   ค่าธรรมเนียมการจอดยานยนต์</t>
  </si>
  <si>
    <t xml:space="preserve">  -   ค่าธรรมเนียมใบอนุญาตติดตั้งป้ายโฆษณา</t>
  </si>
  <si>
    <t xml:space="preserve">  -   ค่าธรรมเนียมบัตรประจำตัวประชาชน</t>
  </si>
  <si>
    <t xml:space="preserve">  -   ค่าธรรมเนียมการจดทะเบียนพาณิชย์</t>
  </si>
  <si>
    <t xml:space="preserve">  -   ค่าธรรมเนียมขนถ่ายสิ่งปฎิกูลประเภทไขมัน</t>
  </si>
  <si>
    <t xml:space="preserve">  -   ค่าธรรมเนียมใบอนุญาตประกอบกิจการหอพัก</t>
  </si>
  <si>
    <t xml:space="preserve">  -   ค่าธรรมเนียมใบอนุญาตผู้จัดการหอพัก</t>
  </si>
  <si>
    <t xml:space="preserve">  -   ค่าธรรมเนียมกำจัดสิ่งปฎิกูล</t>
  </si>
  <si>
    <t xml:space="preserve">  -   ค่าธรรมเนียมกำจัดสิ่งปฎิกูลประเภทไขมัน</t>
  </si>
  <si>
    <t>-  2  -</t>
  </si>
  <si>
    <t xml:space="preserve"> ต่ำกว่าประมาณการ</t>
  </si>
  <si>
    <t>ค่าธรรมเนียม (ต่อ)</t>
  </si>
  <si>
    <t xml:space="preserve">  -   ค่าธรรมเนียมกำจัดมูลฝอยทั่วไป</t>
  </si>
  <si>
    <t xml:space="preserve">  -   ค่าธรรมเนียมกำจัดมูลฝอยติดเชื้อ</t>
  </si>
  <si>
    <t xml:space="preserve">  -   ค่าธรรมเนียมเก็บขนมูลฝอยติดเชื้อ</t>
  </si>
  <si>
    <t xml:space="preserve">  -   ค่าธรรมเนียมรายปีและเงินเพิ่มฯสำหรับโรงงานจำพวกที่2</t>
  </si>
  <si>
    <t xml:space="preserve">  -   ค่าธรรมเนียมบำบัดน้ำเสีย</t>
  </si>
  <si>
    <t xml:space="preserve">รวมค่าธรรมเนียม </t>
  </si>
  <si>
    <t xml:space="preserve"> ค่าใบอนุญาต</t>
  </si>
  <si>
    <t xml:space="preserve">  -   ดำเนินกิจการที่เป็นอันตรายต่อสุขภาพในลักษณะที่เป็นการค้า</t>
  </si>
  <si>
    <t xml:space="preserve">  -   จัดตั้งสถานที่จำหน่ายอาหารและสถานที่สะสมอาหาร  </t>
  </si>
  <si>
    <t xml:space="preserve">  -   การโฆษณา</t>
  </si>
  <si>
    <t xml:space="preserve">  -   ตลาดเอกชน</t>
  </si>
  <si>
    <t xml:space="preserve">  -   สุสานและฌาปนสถาน</t>
  </si>
  <si>
    <t xml:space="preserve">  -   จำหน่ายสินค้าในที่หรือทางสาธารณะ</t>
  </si>
  <si>
    <t xml:space="preserve">  -   ออกหนังสือรับรองการแจ้งการจัดตั้งสถานที่</t>
  </si>
  <si>
    <t xml:space="preserve">       จำหน่ายอาหารและสะสมอาหาร</t>
  </si>
  <si>
    <t>รวมค่าใบอนุญาต</t>
  </si>
  <si>
    <t xml:space="preserve"> ค่าปรับ</t>
  </si>
  <si>
    <t xml:space="preserve">  -   ค่าปรับผู้ละเมิดกฎหมาย</t>
  </si>
  <si>
    <t>รวมค่าปรับ</t>
  </si>
  <si>
    <t xml:space="preserve"> ค่าบริการ</t>
  </si>
  <si>
    <t xml:space="preserve">  -   การคัดสำเนา  หรือถ่ายเอกสาร</t>
  </si>
  <si>
    <t xml:space="preserve">  -   การพ่นหมอกกำจัดยุง</t>
  </si>
  <si>
    <t xml:space="preserve">  -   การบริการเลี้ยงเด็กกลางวัน</t>
  </si>
  <si>
    <t xml:space="preserve">  -   การทำการต่างๆ ในที่สาธารณะ</t>
  </si>
  <si>
    <t xml:space="preserve">  -   การขอใช้สถานที่</t>
  </si>
  <si>
    <t xml:space="preserve">  -   การยืมใช้พัสดุ</t>
  </si>
  <si>
    <t xml:space="preserve">  -   การทำความสะอาด</t>
  </si>
  <si>
    <t xml:space="preserve">  -   การทดสอบคุณภาพวัสดุก่อสร้าง</t>
  </si>
  <si>
    <t xml:space="preserve">  -   การตรวจวิเคราะห์น้ำ</t>
  </si>
  <si>
    <t xml:space="preserve">  -   การบริการตัดและขุดต้นไม้</t>
  </si>
  <si>
    <t xml:space="preserve">  -   การบริการเกี่ยวกับเศษวัสดุก่อสร้าง</t>
  </si>
  <si>
    <t xml:space="preserve">  -   การพิมพ์  รับถ่ายแบบ  หรือแผนที่</t>
  </si>
  <si>
    <t>รวมค่าบริการ</t>
  </si>
  <si>
    <t>รวมค่าธรรมเนียม   ค่าใบอนุญาต ค่าปรับและค่าบริการ</t>
  </si>
  <si>
    <t>-  3  -</t>
  </si>
  <si>
    <t xml:space="preserve"> 3. รายได้จากทรัพย์สิน</t>
  </si>
  <si>
    <t xml:space="preserve">  -   ค่าเช่าอาคารสถานที่</t>
  </si>
  <si>
    <t xml:space="preserve">  -   ค่าเช่าที่ดิน</t>
  </si>
  <si>
    <t xml:space="preserve">  -   ค่าดอกเบี้ยเงินฝากธนาคารและพันธบัตรของรัฐบาล</t>
  </si>
  <si>
    <t xml:space="preserve">  -   เงินปันผลจากโรงพิมพ์อาสารักษาดินแดน</t>
  </si>
  <si>
    <t>รวมรายได้จากทรัพย์สิน</t>
  </si>
  <si>
    <t xml:space="preserve"> 4. รายได้จากการสาธารณูปโภค</t>
  </si>
  <si>
    <t xml:space="preserve">     การพาณิชย์และกิจกรรมอื่นๆ</t>
  </si>
  <si>
    <t xml:space="preserve">  -   สถานธนานุบาล</t>
  </si>
  <si>
    <t xml:space="preserve">  -   สำนักงานตลาด</t>
  </si>
  <si>
    <t xml:space="preserve">    รวมรายได้จากการสาธารณูปโภค</t>
  </si>
  <si>
    <t xml:space="preserve">    การพาณิชย์และกิจกรรมอื่นๆ</t>
  </si>
  <si>
    <t xml:space="preserve"> 5. รายได้เบ็ดเตล็ด</t>
  </si>
  <si>
    <t xml:space="preserve">  -   เงินเหลือจ่ายปีเก่าส่งคืน</t>
  </si>
  <si>
    <t xml:space="preserve">  -   ค่าขายแบบประกวดราคา</t>
  </si>
  <si>
    <t xml:space="preserve">  -   ค่าเบ็ดเตล็ดอื่นๆ</t>
  </si>
  <si>
    <t xml:space="preserve">  -   ชดใช้ค่าเสียหาย</t>
  </si>
  <si>
    <t xml:space="preserve">  -   ค่าจำหน่ายทรัพย์สิน / วัสดุชำรุด</t>
  </si>
  <si>
    <t xml:space="preserve">  -   ค่าปรับเกินสัญญา</t>
  </si>
  <si>
    <t xml:space="preserve">                 รวมรายได้เบ็ดเตล็ด</t>
  </si>
  <si>
    <t xml:space="preserve">                 รวมรายได้ประจำ</t>
  </si>
  <si>
    <t xml:space="preserve"> ข. รายได้พิเศษ</t>
  </si>
  <si>
    <t xml:space="preserve">       เงินสะสมจ่ายขาด</t>
  </si>
  <si>
    <t xml:space="preserve">                 รวมรายได้พิเศษ</t>
  </si>
  <si>
    <t xml:space="preserve">                 รวมรายรับทั้งสิ้น</t>
  </si>
  <si>
    <t>ที่มา : กองบัญชี สำนักการคลัง กรุงเทพมหานคร</t>
  </si>
  <si>
    <t>ตุลาคม 2566</t>
  </si>
  <si>
    <t>พฤศจิกายน 2566</t>
  </si>
  <si>
    <t>ธันวาคม 2566</t>
  </si>
  <si>
    <t>มกราคม 2567</t>
  </si>
  <si>
    <t>กุมภาพันธ์ 2567</t>
  </si>
  <si>
    <t xml:space="preserve"> </t>
  </si>
  <si>
    <t>ปี 2567</t>
  </si>
  <si>
    <t>มีนาคม 2567</t>
  </si>
  <si>
    <t>เมษายน 2567</t>
  </si>
  <si>
    <t>พฤษภาคม 2567</t>
  </si>
  <si>
    <t>มิถุนายน 2567</t>
  </si>
  <si>
    <t>กรกฎาคม 2567</t>
  </si>
  <si>
    <t>สิงหาคม 2567</t>
  </si>
  <si>
    <t>กันยายน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</si>
</sst>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indexed="8"/>
      <name val="Angsana New"/>
      <family val="1"/>
    </font>
    <font>
      <sz val="14"/>
      <color indexed="8"/>
      <name val="Angsana New"/>
      <family val="1"/>
    </font>
    <font>
      <sz val="16"/>
      <color indexed="8"/>
      <name val="Angsana New"/>
      <family val="1"/>
    </font>
    <font>
      <b/>
      <sz val="14"/>
      <color indexed="8"/>
      <name val="Angsana New"/>
      <family val="1"/>
    </font>
    <font>
      <sz val="16"/>
      <name val="Angsana New"/>
      <family val="1"/>
    </font>
    <font>
      <sz val="14"/>
      <name val="Cordia New"/>
      <family val="2"/>
    </font>
    <font>
      <sz val="12"/>
      <name val="Angsana New"/>
      <family val="1"/>
    </font>
    <font>
      <b/>
      <sz val="14"/>
      <name val="Angsana New"/>
      <family val="1"/>
    </font>
    <font>
      <b/>
      <u val="double"/>
      <sz val="2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3" fontId="4" fillId="0" borderId="1" xfId="1" applyFont="1" applyBorder="1"/>
    <xf numFmtId="43" fontId="4" fillId="0" borderId="1" xfId="1" applyFont="1" applyBorder="1" applyAlignment="1">
      <alignment horizontal="center"/>
    </xf>
    <xf numFmtId="43" fontId="3" fillId="0" borderId="0" xfId="1" applyFont="1"/>
    <xf numFmtId="43" fontId="4" fillId="0" borderId="3" xfId="1" applyFont="1" applyBorder="1"/>
    <xf numFmtId="43" fontId="4" fillId="0" borderId="3" xfId="1" applyFont="1" applyBorder="1" applyAlignment="1">
      <alignment horizontal="center"/>
    </xf>
    <xf numFmtId="0" fontId="5" fillId="0" borderId="0" xfId="0" applyFont="1"/>
    <xf numFmtId="43" fontId="6" fillId="0" borderId="2" xfId="1" applyFont="1" applyBorder="1"/>
    <xf numFmtId="43" fontId="4" fillId="0" borderId="4" xfId="1" applyFont="1" applyBorder="1"/>
    <xf numFmtId="43" fontId="4" fillId="0" borderId="4" xfId="1" applyFont="1" applyBorder="1" applyAlignment="1">
      <alignment horizontal="center"/>
    </xf>
    <xf numFmtId="43" fontId="6" fillId="0" borderId="3" xfId="1" applyFont="1" applyBorder="1"/>
    <xf numFmtId="43" fontId="4" fillId="0" borderId="3" xfId="1" applyFont="1" applyBorder="1" applyAlignment="1">
      <alignment horizontal="right"/>
    </xf>
    <xf numFmtId="43" fontId="2" fillId="0" borderId="3" xfId="1" applyFont="1" applyBorder="1" applyAlignment="1">
      <alignment horizontal="center"/>
    </xf>
    <xf numFmtId="43" fontId="6" fillId="0" borderId="5" xfId="1" applyFont="1" applyBorder="1"/>
    <xf numFmtId="43" fontId="4" fillId="0" borderId="0" xfId="1" applyFont="1" applyBorder="1"/>
    <xf numFmtId="0" fontId="4" fillId="0" borderId="3" xfId="0" applyFont="1" applyBorder="1"/>
    <xf numFmtId="43" fontId="4" fillId="0" borderId="6" xfId="1" applyFont="1" applyBorder="1"/>
    <xf numFmtId="43" fontId="3" fillId="0" borderId="0" xfId="1" applyFont="1" applyBorder="1"/>
    <xf numFmtId="43" fontId="6" fillId="0" borderId="4" xfId="1" applyFont="1" applyBorder="1"/>
    <xf numFmtId="43" fontId="2" fillId="0" borderId="3" xfId="1" applyFont="1" applyBorder="1"/>
    <xf numFmtId="43" fontId="4" fillId="0" borderId="2" xfId="1" applyFont="1" applyBorder="1"/>
    <xf numFmtId="43" fontId="4" fillId="0" borderId="2" xfId="1" applyFont="1" applyBorder="1" applyAlignment="1">
      <alignment horizontal="center"/>
    </xf>
    <xf numFmtId="43" fontId="4" fillId="0" borderId="0" xfId="0" applyNumberFormat="1" applyFont="1"/>
    <xf numFmtId="43" fontId="4" fillId="0" borderId="0" xfId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0" fontId="2" fillId="0" borderId="0" xfId="0" applyFont="1"/>
    <xf numFmtId="0" fontId="4" fillId="0" borderId="1" xfId="0" applyFont="1" applyBorder="1"/>
    <xf numFmtId="0" fontId="2" fillId="0" borderId="3" xfId="0" applyFont="1" applyBorder="1"/>
    <xf numFmtId="43" fontId="2" fillId="0" borderId="1" xfId="1" applyFont="1" applyBorder="1"/>
    <xf numFmtId="43" fontId="2" fillId="0" borderId="1" xfId="1" applyFont="1" applyBorder="1" applyAlignment="1">
      <alignment horizontal="center"/>
    </xf>
    <xf numFmtId="43" fontId="4" fillId="0" borderId="1" xfId="1" applyFont="1" applyBorder="1" applyAlignment="1">
      <alignment horizontal="right"/>
    </xf>
    <xf numFmtId="43" fontId="4" fillId="0" borderId="2" xfId="1" applyFont="1" applyBorder="1" applyAlignment="1">
      <alignment horizontal="right"/>
    </xf>
    <xf numFmtId="43" fontId="4" fillId="0" borderId="7" xfId="1" applyFont="1" applyBorder="1" applyAlignment="1">
      <alignment horizontal="right"/>
    </xf>
    <xf numFmtId="43" fontId="4" fillId="0" borderId="5" xfId="1" applyFont="1" applyBorder="1" applyAlignment="1">
      <alignment horizontal="center"/>
    </xf>
    <xf numFmtId="0" fontId="2" fillId="0" borderId="2" xfId="0" applyFont="1" applyBorder="1"/>
    <xf numFmtId="0" fontId="4" fillId="0" borderId="4" xfId="0" applyFont="1" applyBorder="1"/>
    <xf numFmtId="0" fontId="4" fillId="0" borderId="2" xfId="0" applyFont="1" applyBorder="1"/>
    <xf numFmtId="43" fontId="4" fillId="0" borderId="4" xfId="1" applyFont="1" applyBorder="1" applyAlignment="1">
      <alignment horizontal="right"/>
    </xf>
    <xf numFmtId="43" fontId="8" fillId="0" borderId="0" xfId="2" applyFont="1" applyBorder="1" applyAlignment="1">
      <alignment horizontal="left"/>
    </xf>
    <xf numFmtId="0" fontId="4" fillId="0" borderId="0" xfId="0" applyFont="1"/>
    <xf numFmtId="39" fontId="9" fillId="2" borderId="0" xfId="1" applyNumberFormat="1" applyFont="1" applyFill="1" applyBorder="1"/>
    <xf numFmtId="43" fontId="10" fillId="0" borderId="0" xfId="1" applyFont="1" applyBorder="1" applyAlignment="1">
      <alignment horizontal="left"/>
    </xf>
    <xf numFmtId="43" fontId="3" fillId="0" borderId="0" xfId="0" applyNumberFormat="1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2" fontId="3" fillId="0" borderId="0" xfId="0" applyNumberFormat="1" applyFont="1"/>
    <xf numFmtId="39" fontId="3" fillId="0" borderId="0" xfId="0" applyNumberFormat="1" applyFont="1"/>
    <xf numFmtId="0" fontId="4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619;&#3634;&#3618;&#3652;&#3604;&#3657;\&#3611;&#3637;2564&#3605;&#3588;63-&#3617;&#3637;&#3588;64\06%20&#3611;&#3619;&#3632;&#3592;&#3635;&#3648;&#3604;&#3639;&#3629;&#3609;64%20&#3617;&#3637;.&#3588;.%20(Wilaaa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(ทำเก็บไว้-ไม่ส่ง)"/>
    </sheetNames>
    <sheetDataSet>
      <sheetData sheetId="0" refreshError="1"/>
      <sheetData sheetId="1" refreshError="1"/>
      <sheetData sheetId="2" refreshError="1">
        <row r="2">
          <cell r="A2">
            <v>44256</v>
          </cell>
        </row>
        <row r="77">
          <cell r="AD77">
            <v>0</v>
          </cell>
          <cell r="AE77">
            <v>0</v>
          </cell>
        </row>
        <row r="79">
          <cell r="AD79">
            <v>0</v>
          </cell>
          <cell r="AE79">
            <v>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G286"/>
  <sheetViews>
    <sheetView workbookViewId="0">
      <selection activeCell="H14" sqref="H14"/>
    </sheetView>
  </sheetViews>
  <sheetFormatPr defaultRowHeight="21"/>
  <cols>
    <col min="1" max="1" width="47" style="1" customWidth="1"/>
    <col min="2" max="2" width="17.42578125" style="1" bestFit="1" customWidth="1"/>
    <col min="3" max="3" width="17.7109375" style="1" customWidth="1"/>
    <col min="4" max="4" width="17.42578125" style="1" customWidth="1"/>
    <col min="5" max="5" width="3.85546875" style="1" customWidth="1"/>
    <col min="6" max="6" width="17.42578125" style="1" customWidth="1"/>
    <col min="7" max="7" width="17.140625" style="1" customWidth="1"/>
    <col min="8" max="256" width="9.140625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.140625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.140625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.140625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.140625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.140625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.140625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.140625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.140625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.140625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.140625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.140625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.140625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.140625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.140625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.140625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.140625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.140625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.140625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.140625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.140625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.140625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.140625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.140625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.140625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.140625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.140625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.140625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.140625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.140625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.140625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.140625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.140625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.140625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.140625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.140625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.140625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.140625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.140625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.140625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.140625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.140625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.140625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.140625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.140625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.140625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.140625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.140625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.140625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.140625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.140625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.140625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.140625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.140625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.140625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.140625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.140625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.140625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.140625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.140625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.140625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.140625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.140625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.140625" style="1"/>
  </cols>
  <sheetData>
    <row r="1" spans="1:7" ht="23.25">
      <c r="A1" s="53" t="s">
        <v>0</v>
      </c>
      <c r="B1" s="53"/>
      <c r="C1" s="53"/>
      <c r="D1" s="53"/>
      <c r="E1" s="53"/>
      <c r="F1" s="53"/>
    </row>
    <row r="2" spans="1:7" ht="23.25">
      <c r="A2" s="54" t="s">
        <v>110</v>
      </c>
      <c r="B2" s="54"/>
      <c r="C2" s="54"/>
      <c r="D2" s="54"/>
      <c r="E2" s="54"/>
      <c r="F2" s="54"/>
    </row>
    <row r="3" spans="1:7" ht="23.25">
      <c r="A3" s="52"/>
      <c r="B3" s="52"/>
      <c r="C3" s="52"/>
      <c r="D3" s="52"/>
      <c r="E3" s="52"/>
      <c r="F3" s="52"/>
    </row>
    <row r="4" spans="1:7" ht="23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3.25">
      <c r="A5" s="3"/>
      <c r="B5" s="3" t="s">
        <v>116</v>
      </c>
      <c r="C5" s="3"/>
      <c r="D5" s="3"/>
      <c r="E5" s="3" t="s">
        <v>7</v>
      </c>
      <c r="F5" s="3" t="s">
        <v>8</v>
      </c>
    </row>
    <row r="6" spans="1:7" ht="23.25">
      <c r="A6" s="4" t="s">
        <v>9</v>
      </c>
      <c r="B6" s="4"/>
      <c r="C6" s="4"/>
      <c r="D6" s="4"/>
      <c r="E6" s="5"/>
      <c r="F6" s="4"/>
      <c r="G6" s="6"/>
    </row>
    <row r="7" spans="1:7" ht="23.25">
      <c r="A7" s="7" t="s">
        <v>10</v>
      </c>
      <c r="B7" s="7"/>
      <c r="C7" s="7"/>
      <c r="D7" s="7"/>
      <c r="E7" s="8"/>
      <c r="F7" s="7"/>
      <c r="G7" s="6"/>
    </row>
    <row r="8" spans="1:7" ht="23.25">
      <c r="A8" s="7" t="s">
        <v>11</v>
      </c>
      <c r="B8" s="7"/>
      <c r="C8" s="7"/>
      <c r="D8" s="7"/>
      <c r="E8" s="8"/>
      <c r="F8" s="7"/>
      <c r="G8" s="6"/>
    </row>
    <row r="9" spans="1:7" ht="23.25">
      <c r="A9" s="7" t="s">
        <v>12</v>
      </c>
      <c r="B9" s="7">
        <v>4000000</v>
      </c>
      <c r="C9" s="7">
        <v>353682.06</v>
      </c>
      <c r="D9" s="7">
        <v>353682.06</v>
      </c>
      <c r="E9" s="8" t="str">
        <f>IF(D9&gt;B9,"+","-")</f>
        <v>-</v>
      </c>
      <c r="F9" s="7">
        <f>ABS(D9-B9)</f>
        <v>3646317.94</v>
      </c>
      <c r="G9" s="6"/>
    </row>
    <row r="10" spans="1:7" s="9" customFormat="1" ht="23.25">
      <c r="A10" s="7" t="s">
        <v>13</v>
      </c>
      <c r="B10" s="7">
        <v>350000000</v>
      </c>
      <c r="C10" s="7">
        <v>13831142.77</v>
      </c>
      <c r="D10" s="7">
        <v>13831142.77</v>
      </c>
      <c r="E10" s="8" t="str">
        <f t="shared" ref="E10:E16" si="0">IF(D10&gt;B10,"+","-")</f>
        <v>-</v>
      </c>
      <c r="F10" s="7">
        <f t="shared" ref="F10:F16" si="1">ABS(D10-B10)</f>
        <v>336168857.23000002</v>
      </c>
      <c r="G10" s="6"/>
    </row>
    <row r="11" spans="1:7" ht="23.25">
      <c r="A11" s="7" t="s">
        <v>14</v>
      </c>
      <c r="B11" s="7">
        <v>1290000000</v>
      </c>
      <c r="C11" s="7">
        <v>21961363.539999999</v>
      </c>
      <c r="D11" s="7">
        <v>21961363.539999999</v>
      </c>
      <c r="E11" s="8" t="str">
        <f t="shared" si="0"/>
        <v>-</v>
      </c>
      <c r="F11" s="7">
        <f t="shared" si="1"/>
        <v>1268038636.46</v>
      </c>
      <c r="G11" s="6"/>
    </row>
    <row r="12" spans="1:7" ht="23.25">
      <c r="A12" s="7" t="s">
        <v>15</v>
      </c>
      <c r="B12" s="7">
        <v>1000000</v>
      </c>
      <c r="C12" s="7">
        <v>90556</v>
      </c>
      <c r="D12" s="7">
        <v>90556</v>
      </c>
      <c r="E12" s="8" t="str">
        <f t="shared" si="0"/>
        <v>-</v>
      </c>
      <c r="F12" s="7">
        <f t="shared" si="1"/>
        <v>909444</v>
      </c>
      <c r="G12" s="6"/>
    </row>
    <row r="13" spans="1:7" ht="23.25">
      <c r="A13" s="7" t="s">
        <v>16</v>
      </c>
      <c r="B13" s="7">
        <v>200000000</v>
      </c>
      <c r="C13" s="7">
        <v>16245944.619999999</v>
      </c>
      <c r="D13" s="7">
        <v>16245944.619999999</v>
      </c>
      <c r="E13" s="8" t="str">
        <f t="shared" si="0"/>
        <v>-</v>
      </c>
      <c r="F13" s="7">
        <f t="shared" si="1"/>
        <v>183754055.38</v>
      </c>
      <c r="G13" s="6"/>
    </row>
    <row r="14" spans="1:7" ht="23.25">
      <c r="A14" s="7" t="s">
        <v>17</v>
      </c>
      <c r="B14" s="7">
        <v>5000000</v>
      </c>
      <c r="C14" s="7">
        <v>758929</v>
      </c>
      <c r="D14" s="7">
        <v>758929</v>
      </c>
      <c r="E14" s="8" t="str">
        <f t="shared" si="0"/>
        <v>-</v>
      </c>
      <c r="F14" s="7">
        <f t="shared" si="1"/>
        <v>4241071</v>
      </c>
      <c r="G14" s="6"/>
    </row>
    <row r="15" spans="1:7" ht="23.25">
      <c r="A15" s="7" t="s">
        <v>18</v>
      </c>
      <c r="B15" s="10">
        <v>15000000000</v>
      </c>
      <c r="C15" s="7">
        <v>1333504103.8499999</v>
      </c>
      <c r="D15" s="7">
        <v>1333504103.8499999</v>
      </c>
      <c r="E15" s="8" t="str">
        <f>IF(D15&gt;B15,"+","-")</f>
        <v>-</v>
      </c>
      <c r="F15" s="7">
        <f>ABS(D15-B15)</f>
        <v>13666495896.15</v>
      </c>
      <c r="G15" s="6"/>
    </row>
    <row r="16" spans="1:7" ht="23.25">
      <c r="A16" s="7" t="s">
        <v>19</v>
      </c>
      <c r="B16" s="11">
        <v>16850000000</v>
      </c>
      <c r="C16" s="11">
        <v>1386745721.8399999</v>
      </c>
      <c r="D16" s="11">
        <v>1386745721.8399999</v>
      </c>
      <c r="E16" s="12" t="str">
        <f t="shared" si="0"/>
        <v>-</v>
      </c>
      <c r="F16" s="11">
        <f t="shared" si="1"/>
        <v>15463254278.16</v>
      </c>
      <c r="G16" s="6"/>
    </row>
    <row r="17" spans="1:7" ht="23.25">
      <c r="A17" s="7" t="s">
        <v>20</v>
      </c>
      <c r="B17" s="4"/>
      <c r="C17" s="4"/>
      <c r="D17" s="4"/>
      <c r="E17" s="5"/>
      <c r="F17" s="4"/>
      <c r="G17" s="6"/>
    </row>
    <row r="18" spans="1:7" s="9" customFormat="1" ht="23.25">
      <c r="A18" s="7" t="s">
        <v>21</v>
      </c>
      <c r="B18" s="13">
        <v>32800000000</v>
      </c>
      <c r="C18" s="7">
        <v>401499630.80000001</v>
      </c>
      <c r="D18" s="7">
        <v>401499630.80000001</v>
      </c>
      <c r="E18" s="8" t="str">
        <f t="shared" ref="E18:E27" si="2">IF(D18&gt;B18,"+","-")</f>
        <v>-</v>
      </c>
      <c r="F18" s="7">
        <f t="shared" ref="F18:F27" si="3">ABS(D18-B18)</f>
        <v>32398500369.200001</v>
      </c>
      <c r="G18" s="6"/>
    </row>
    <row r="19" spans="1:7" ht="23.25">
      <c r="A19" s="7" t="s">
        <v>22</v>
      </c>
      <c r="B19" s="13">
        <v>14500000000</v>
      </c>
      <c r="C19" s="14">
        <v>1620194905.8499999</v>
      </c>
      <c r="D19" s="7">
        <v>1620194905.8499999</v>
      </c>
      <c r="E19" s="15" t="str">
        <f t="shared" si="2"/>
        <v>-</v>
      </c>
      <c r="F19" s="7">
        <f t="shared" si="3"/>
        <v>12879805094.15</v>
      </c>
      <c r="G19" s="6"/>
    </row>
    <row r="20" spans="1:7" ht="23.25">
      <c r="A20" s="7" t="s">
        <v>23</v>
      </c>
      <c r="B20" s="13">
        <v>4900000000</v>
      </c>
      <c r="C20" s="14" t="s">
        <v>7</v>
      </c>
      <c r="D20" s="14" t="s">
        <v>7</v>
      </c>
      <c r="E20" s="8" t="s">
        <v>7</v>
      </c>
      <c r="F20" s="7">
        <f>B20</f>
        <v>4900000000</v>
      </c>
      <c r="G20" s="6"/>
    </row>
    <row r="21" spans="1:7" ht="23.25">
      <c r="A21" s="7" t="s">
        <v>24</v>
      </c>
      <c r="B21" s="16">
        <v>12200000000</v>
      </c>
      <c r="C21" s="14">
        <v>932375472</v>
      </c>
      <c r="D21" s="17">
        <v>932375472</v>
      </c>
      <c r="E21" s="8" t="str">
        <f t="shared" si="2"/>
        <v>-</v>
      </c>
      <c r="F21" s="7">
        <f t="shared" si="3"/>
        <v>11267624528</v>
      </c>
      <c r="G21" s="6"/>
    </row>
    <row r="22" spans="1:7" ht="23.25">
      <c r="A22" s="18" t="s">
        <v>25</v>
      </c>
      <c r="B22" s="16"/>
      <c r="C22" s="7"/>
      <c r="D22" s="17"/>
      <c r="E22" s="8"/>
      <c r="F22" s="19"/>
      <c r="G22" s="20"/>
    </row>
    <row r="23" spans="1:7" ht="23.25">
      <c r="A23" s="7" t="s">
        <v>26</v>
      </c>
      <c r="B23" s="13">
        <v>3790000000</v>
      </c>
      <c r="C23" s="7">
        <v>45403147.229999997</v>
      </c>
      <c r="D23" s="7">
        <v>45403147.229999997</v>
      </c>
      <c r="E23" s="8" t="str">
        <f>IF(D23&gt;B23,"+","-")</f>
        <v>-</v>
      </c>
      <c r="F23" s="7">
        <f>ABS(D23-B23)</f>
        <v>3744596852.77</v>
      </c>
      <c r="G23" s="6"/>
    </row>
    <row r="24" spans="1:7" ht="23.25">
      <c r="A24" s="7" t="s">
        <v>27</v>
      </c>
      <c r="B24" s="7">
        <v>4800000</v>
      </c>
      <c r="C24" s="14">
        <v>70696</v>
      </c>
      <c r="D24" s="14">
        <v>70696</v>
      </c>
      <c r="E24" s="8" t="s">
        <v>7</v>
      </c>
      <c r="F24" s="7">
        <f>ABS(D24-B24)</f>
        <v>4729304</v>
      </c>
      <c r="G24" s="6"/>
    </row>
    <row r="25" spans="1:7" ht="23.25">
      <c r="A25" s="7" t="s">
        <v>28</v>
      </c>
      <c r="B25" s="7">
        <v>200000</v>
      </c>
      <c r="C25" s="14">
        <v>15000</v>
      </c>
      <c r="D25" s="14">
        <v>15000</v>
      </c>
      <c r="E25" s="8" t="s">
        <v>7</v>
      </c>
      <c r="F25" s="7">
        <f>ABS(D25-B25)</f>
        <v>185000</v>
      </c>
      <c r="G25" s="6"/>
    </row>
    <row r="26" spans="1:7" ht="23.25">
      <c r="A26" s="7" t="s">
        <v>29</v>
      </c>
      <c r="B26" s="7">
        <v>105000000</v>
      </c>
      <c r="C26" s="7">
        <v>7470765</v>
      </c>
      <c r="D26" s="7">
        <v>7470765</v>
      </c>
      <c r="E26" s="8" t="str">
        <f>IF(D26&gt;B26,"+","-")</f>
        <v>-</v>
      </c>
      <c r="F26" s="7">
        <f>ABS(D26-B26)</f>
        <v>97529235</v>
      </c>
      <c r="G26" s="6"/>
    </row>
    <row r="27" spans="1:7" ht="23.25">
      <c r="A27" s="7" t="s">
        <v>30</v>
      </c>
      <c r="B27" s="21">
        <v>68300000000</v>
      </c>
      <c r="C27" s="21">
        <v>3007029616.8800001</v>
      </c>
      <c r="D27" s="21">
        <v>3007029616.8800001</v>
      </c>
      <c r="E27" s="12" t="str">
        <f t="shared" si="2"/>
        <v>-</v>
      </c>
      <c r="F27" s="11">
        <f t="shared" si="3"/>
        <v>65292970383.120003</v>
      </c>
      <c r="G27" s="6"/>
    </row>
    <row r="28" spans="1:7" ht="23.25">
      <c r="A28" s="22" t="s">
        <v>31</v>
      </c>
      <c r="B28" s="23">
        <v>85150000000</v>
      </c>
      <c r="C28" s="23">
        <v>4393775338.7200003</v>
      </c>
      <c r="D28" s="23">
        <v>4393775338.7200003</v>
      </c>
      <c r="E28" s="24" t="str">
        <f>IF(D28&gt;B28,"+","-")</f>
        <v>-</v>
      </c>
      <c r="F28" s="23">
        <f>ABS(D28-B28)</f>
        <v>80756224661.279999</v>
      </c>
      <c r="G28" s="6"/>
    </row>
    <row r="29" spans="1:7" ht="23.25">
      <c r="A29" s="7" t="s">
        <v>32</v>
      </c>
      <c r="B29" s="4"/>
      <c r="C29" s="4"/>
      <c r="D29" s="4"/>
      <c r="E29" s="5"/>
      <c r="F29" s="4"/>
      <c r="G29" s="6"/>
    </row>
    <row r="30" spans="1:7" ht="23.25">
      <c r="A30" s="7" t="s">
        <v>33</v>
      </c>
      <c r="B30" s="7"/>
      <c r="C30" s="7"/>
      <c r="D30" s="7"/>
      <c r="E30" s="8"/>
      <c r="F30" s="7"/>
      <c r="G30" s="6"/>
    </row>
    <row r="31" spans="1:7" s="9" customFormat="1" ht="23.25">
      <c r="A31" s="7" t="s">
        <v>34</v>
      </c>
      <c r="B31" s="7">
        <v>800000000</v>
      </c>
      <c r="C31" s="7">
        <v>48727203</v>
      </c>
      <c r="D31" s="7">
        <v>48727203</v>
      </c>
      <c r="E31" s="8" t="str">
        <f t="shared" ref="E31:E38" si="4">IF(D31&gt;B31,"+","-")</f>
        <v>-</v>
      </c>
      <c r="F31" s="7">
        <f t="shared" ref="F31:F42" si="5">ABS(D31-B31)</f>
        <v>751272797</v>
      </c>
      <c r="G31" s="6"/>
    </row>
    <row r="32" spans="1:7" ht="23.25">
      <c r="A32" s="7" t="s">
        <v>35</v>
      </c>
      <c r="B32" s="7">
        <v>42700000</v>
      </c>
      <c r="C32" s="7">
        <v>2520400</v>
      </c>
      <c r="D32" s="7">
        <v>2520400</v>
      </c>
      <c r="E32" s="8" t="str">
        <f t="shared" si="4"/>
        <v>-</v>
      </c>
      <c r="F32" s="7">
        <f t="shared" si="5"/>
        <v>40179600</v>
      </c>
      <c r="G32" s="6"/>
    </row>
    <row r="33" spans="1:7" ht="23.25">
      <c r="A33" s="7" t="s">
        <v>36</v>
      </c>
      <c r="B33" s="7">
        <v>37000000</v>
      </c>
      <c r="C33" s="7">
        <v>3176264.03</v>
      </c>
      <c r="D33" s="7">
        <v>3176264.03</v>
      </c>
      <c r="E33" s="8" t="str">
        <f t="shared" si="4"/>
        <v>-</v>
      </c>
      <c r="F33" s="7">
        <f t="shared" si="5"/>
        <v>33823735.969999999</v>
      </c>
      <c r="G33" s="6"/>
    </row>
    <row r="34" spans="1:7" s="9" customFormat="1" ht="23.25">
      <c r="A34" s="7" t="s">
        <v>37</v>
      </c>
      <c r="B34" s="7">
        <v>60000000</v>
      </c>
      <c r="C34" s="7">
        <v>4139771.27</v>
      </c>
      <c r="D34" s="7">
        <v>4139771.27</v>
      </c>
      <c r="E34" s="8" t="str">
        <f t="shared" si="4"/>
        <v>-</v>
      </c>
      <c r="F34" s="7">
        <f t="shared" si="5"/>
        <v>55860228.729999997</v>
      </c>
      <c r="G34" s="6"/>
    </row>
    <row r="35" spans="1:7" ht="23.25">
      <c r="A35" s="7" t="s">
        <v>38</v>
      </c>
      <c r="B35" s="7">
        <v>5000</v>
      </c>
      <c r="C35" s="14" t="s">
        <v>7</v>
      </c>
      <c r="D35" s="14" t="s">
        <v>7</v>
      </c>
      <c r="E35" s="8" t="str">
        <f t="shared" si="4"/>
        <v>+</v>
      </c>
      <c r="F35" s="7">
        <f>B35</f>
        <v>5000</v>
      </c>
      <c r="G35" s="6"/>
    </row>
    <row r="36" spans="1:7" ht="23.25">
      <c r="A36" s="7" t="s">
        <v>39</v>
      </c>
      <c r="B36" s="7">
        <v>77000000</v>
      </c>
      <c r="C36" s="7">
        <v>6188933</v>
      </c>
      <c r="D36" s="7">
        <v>6188933</v>
      </c>
      <c r="E36" s="8" t="str">
        <f t="shared" si="4"/>
        <v>-</v>
      </c>
      <c r="F36" s="7">
        <f t="shared" si="5"/>
        <v>70811067</v>
      </c>
      <c r="G36" s="6"/>
    </row>
    <row r="37" spans="1:7" ht="23.25">
      <c r="A37" s="7" t="s">
        <v>40</v>
      </c>
      <c r="B37" s="25">
        <v>900000</v>
      </c>
      <c r="C37" s="7">
        <v>50432</v>
      </c>
      <c r="D37" s="7">
        <v>50432</v>
      </c>
      <c r="E37" s="8" t="str">
        <f t="shared" si="4"/>
        <v>-</v>
      </c>
      <c r="F37" s="7">
        <f t="shared" si="5"/>
        <v>849568</v>
      </c>
      <c r="G37" s="6"/>
    </row>
    <row r="38" spans="1:7" ht="23.25">
      <c r="A38" s="7" t="s">
        <v>41</v>
      </c>
      <c r="B38" s="25">
        <v>13000000</v>
      </c>
      <c r="C38" s="7">
        <v>912400</v>
      </c>
      <c r="D38" s="7">
        <v>912400</v>
      </c>
      <c r="E38" s="8" t="str">
        <f t="shared" si="4"/>
        <v>-</v>
      </c>
      <c r="F38" s="7">
        <f t="shared" si="5"/>
        <v>12087600</v>
      </c>
      <c r="G38" s="6"/>
    </row>
    <row r="39" spans="1:7" s="9" customFormat="1" ht="23.25">
      <c r="A39" s="7" t="s">
        <v>42</v>
      </c>
      <c r="B39" s="7">
        <v>360000</v>
      </c>
      <c r="C39" s="14" t="s">
        <v>7</v>
      </c>
      <c r="D39" s="14" t="s">
        <v>7</v>
      </c>
      <c r="E39" s="8" t="s">
        <v>7</v>
      </c>
      <c r="F39" s="7">
        <f>B39</f>
        <v>360000</v>
      </c>
      <c r="G39" s="6"/>
    </row>
    <row r="40" spans="1:7" s="9" customFormat="1" ht="23.25">
      <c r="A40" s="7" t="s">
        <v>43</v>
      </c>
      <c r="B40" s="7">
        <v>35000</v>
      </c>
      <c r="C40" s="14">
        <v>1375</v>
      </c>
      <c r="D40" s="14">
        <v>1375</v>
      </c>
      <c r="E40" s="8" t="s">
        <v>7</v>
      </c>
      <c r="F40" s="7">
        <f t="shared" si="5"/>
        <v>33625</v>
      </c>
      <c r="G40" s="6"/>
    </row>
    <row r="41" spans="1:7" s="9" customFormat="1" ht="23.25">
      <c r="A41" s="7" t="s">
        <v>44</v>
      </c>
      <c r="B41" s="7">
        <v>42700000</v>
      </c>
      <c r="C41" s="14">
        <v>0</v>
      </c>
      <c r="D41" s="14">
        <v>0</v>
      </c>
      <c r="E41" s="8" t="s">
        <v>7</v>
      </c>
      <c r="F41" s="7">
        <f t="shared" si="5"/>
        <v>42700000</v>
      </c>
      <c r="G41" s="6"/>
    </row>
    <row r="42" spans="1:7" s="9" customFormat="1" ht="23.25">
      <c r="A42" s="7" t="s">
        <v>45</v>
      </c>
      <c r="B42" s="7">
        <v>13000000</v>
      </c>
      <c r="C42" s="14">
        <v>1650</v>
      </c>
      <c r="D42" s="14">
        <v>1650</v>
      </c>
      <c r="E42" s="8" t="s">
        <v>7</v>
      </c>
      <c r="F42" s="7">
        <f t="shared" si="5"/>
        <v>12998350</v>
      </c>
      <c r="G42" s="6"/>
    </row>
    <row r="43" spans="1:7" ht="23.25">
      <c r="A43" s="23"/>
      <c r="B43" s="23"/>
      <c r="C43" s="23"/>
      <c r="D43" s="23"/>
      <c r="E43" s="24"/>
      <c r="F43" s="23"/>
      <c r="G43" s="6"/>
    </row>
    <row r="44" spans="1:7" ht="23.25">
      <c r="A44" s="17"/>
      <c r="B44" s="25"/>
      <c r="C44" s="17"/>
      <c r="D44" s="17"/>
      <c r="E44" s="26"/>
      <c r="F44" s="17"/>
      <c r="G44" s="6"/>
    </row>
    <row r="45" spans="1:7" ht="23.25">
      <c r="A45" s="52" t="s">
        <v>46</v>
      </c>
      <c r="B45" s="52"/>
      <c r="C45" s="52"/>
      <c r="D45" s="52"/>
      <c r="E45" s="52"/>
      <c r="F45" s="52"/>
      <c r="G45" s="6"/>
    </row>
    <row r="46" spans="1:7" ht="23.25">
      <c r="A46" s="52"/>
      <c r="B46" s="52"/>
      <c r="C46" s="52"/>
      <c r="D46" s="52"/>
      <c r="E46" s="52"/>
      <c r="F46" s="52"/>
      <c r="G46" s="6"/>
    </row>
    <row r="47" spans="1:7" s="9" customFormat="1" ht="23.25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3.25">
      <c r="A48" s="3"/>
      <c r="B48" s="3" t="str">
        <f>+B5</f>
        <v>ปี 2567</v>
      </c>
      <c r="C48" s="3"/>
      <c r="D48" s="3"/>
      <c r="E48" s="3" t="s">
        <v>7</v>
      </c>
      <c r="F48" s="3" t="s">
        <v>47</v>
      </c>
      <c r="G48" s="6"/>
    </row>
    <row r="49" spans="1:7" s="9" customFormat="1" ht="23.25">
      <c r="A49" s="27" t="s">
        <v>48</v>
      </c>
      <c r="B49" s="28"/>
      <c r="C49" s="28"/>
      <c r="D49" s="28"/>
      <c r="E49" s="28"/>
      <c r="F49" s="28"/>
      <c r="G49" s="6"/>
    </row>
    <row r="50" spans="1:7" s="9" customFormat="1" ht="23.25">
      <c r="A50" s="7" t="s">
        <v>49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3.25">
      <c r="A51" s="7" t="s">
        <v>50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3.25">
      <c r="A52" s="7" t="s">
        <v>51</v>
      </c>
      <c r="B52" s="7">
        <v>98000000</v>
      </c>
      <c r="C52" s="7">
        <v>8267900</v>
      </c>
      <c r="D52" s="7">
        <v>8267900</v>
      </c>
      <c r="E52" s="8" t="str">
        <f t="shared" si="6"/>
        <v>-</v>
      </c>
      <c r="F52" s="7">
        <f t="shared" si="7"/>
        <v>89732100</v>
      </c>
      <c r="G52" s="6"/>
    </row>
    <row r="53" spans="1:7" s="9" customFormat="1" ht="23.25">
      <c r="A53" s="7" t="s">
        <v>52</v>
      </c>
      <c r="B53" s="7">
        <v>300000</v>
      </c>
      <c r="C53" s="14">
        <v>37536.75</v>
      </c>
      <c r="D53" s="14">
        <v>37536.75</v>
      </c>
      <c r="E53" s="8" t="s">
        <v>7</v>
      </c>
      <c r="F53" s="7">
        <f t="shared" si="7"/>
        <v>262463.25</v>
      </c>
      <c r="G53" s="6"/>
    </row>
    <row r="54" spans="1:7" s="9" customFormat="1" ht="23.25">
      <c r="A54" s="7" t="s">
        <v>53</v>
      </c>
      <c r="B54" s="14">
        <v>70000000</v>
      </c>
      <c r="C54" s="7">
        <v>0</v>
      </c>
      <c r="D54" s="14">
        <v>0</v>
      </c>
      <c r="E54" s="8" t="s">
        <v>7</v>
      </c>
      <c r="F54" s="7">
        <f t="shared" si="7"/>
        <v>70000000</v>
      </c>
      <c r="G54" s="6"/>
    </row>
    <row r="55" spans="1:7" ht="23.25">
      <c r="A55" s="7" t="s">
        <v>54</v>
      </c>
      <c r="B55" s="11">
        <f>SUM(B31:B42)+SUM(B49:B54)</f>
        <v>2170000000</v>
      </c>
      <c r="C55" s="11">
        <v>74023865.049999997</v>
      </c>
      <c r="D55" s="11">
        <v>74023865.049999997</v>
      </c>
      <c r="E55" s="12" t="str">
        <f t="shared" si="6"/>
        <v>-</v>
      </c>
      <c r="F55" s="11">
        <f t="shared" si="7"/>
        <v>2095976134.95</v>
      </c>
      <c r="G55" s="6"/>
    </row>
    <row r="56" spans="1:7" ht="23.25">
      <c r="A56" s="7" t="s">
        <v>55</v>
      </c>
      <c r="B56" s="7"/>
      <c r="C56" s="7"/>
      <c r="D56" s="7"/>
      <c r="E56" s="8"/>
      <c r="F56" s="7"/>
      <c r="G56" s="6"/>
    </row>
    <row r="57" spans="1:7" ht="23.25">
      <c r="A57" s="7" t="s">
        <v>56</v>
      </c>
      <c r="B57" s="7">
        <v>138000000</v>
      </c>
      <c r="C57" s="7">
        <v>12542059.4</v>
      </c>
      <c r="D57" s="7">
        <v>12542059.4</v>
      </c>
      <c r="E57" s="8" t="str">
        <f>IF(D57&gt;B57,"+","-")</f>
        <v>-</v>
      </c>
      <c r="F57" s="7">
        <f>ABS(D57-B57)</f>
        <v>125457940.59999999</v>
      </c>
      <c r="G57" s="6"/>
    </row>
    <row r="58" spans="1:7" ht="23.25">
      <c r="A58" s="7" t="s">
        <v>57</v>
      </c>
      <c r="B58" s="7">
        <v>22000000</v>
      </c>
      <c r="C58" s="7">
        <v>2070500</v>
      </c>
      <c r="D58" s="7">
        <v>2070500</v>
      </c>
      <c r="E58" s="8" t="str">
        <f t="shared" ref="E58:E63" si="8">IF(D58&gt;B58,"+","-")</f>
        <v>-</v>
      </c>
      <c r="F58" s="7">
        <f t="shared" ref="F58:F65" si="9">ABS(D58-B58)</f>
        <v>19929500</v>
      </c>
      <c r="G58" s="6"/>
    </row>
    <row r="59" spans="1:7" ht="23.25">
      <c r="A59" s="7" t="s">
        <v>58</v>
      </c>
      <c r="B59" s="7">
        <v>200000</v>
      </c>
      <c r="C59" s="7">
        <v>18860</v>
      </c>
      <c r="D59" s="7">
        <v>18860</v>
      </c>
      <c r="E59" s="8" t="str">
        <f t="shared" si="8"/>
        <v>-</v>
      </c>
      <c r="F59" s="7">
        <f t="shared" si="9"/>
        <v>181140</v>
      </c>
      <c r="G59" s="6"/>
    </row>
    <row r="60" spans="1:7" ht="23.25">
      <c r="A60" s="7" t="s">
        <v>59</v>
      </c>
      <c r="B60" s="7">
        <v>3000000</v>
      </c>
      <c r="C60" s="14">
        <v>258000</v>
      </c>
      <c r="D60" s="7">
        <v>258000</v>
      </c>
      <c r="E60" s="8" t="str">
        <f t="shared" si="8"/>
        <v>-</v>
      </c>
      <c r="F60" s="7">
        <f t="shared" si="9"/>
        <v>2742000</v>
      </c>
      <c r="G60" s="6"/>
    </row>
    <row r="61" spans="1:7" ht="23.25">
      <c r="A61" s="7" t="s">
        <v>60</v>
      </c>
      <c r="B61" s="7">
        <v>300000</v>
      </c>
      <c r="C61" s="7">
        <v>18575</v>
      </c>
      <c r="D61" s="7">
        <v>18575</v>
      </c>
      <c r="E61" s="8" t="str">
        <f t="shared" si="8"/>
        <v>-</v>
      </c>
      <c r="F61" s="7">
        <f t="shared" si="9"/>
        <v>281425</v>
      </c>
      <c r="G61" s="6"/>
    </row>
    <row r="62" spans="1:7" ht="23.25">
      <c r="A62" s="7" t="s">
        <v>61</v>
      </c>
      <c r="B62" s="7">
        <v>1500000</v>
      </c>
      <c r="C62" s="14">
        <v>49500</v>
      </c>
      <c r="D62" s="7">
        <v>49500</v>
      </c>
      <c r="E62" s="8" t="str">
        <f t="shared" si="8"/>
        <v>-</v>
      </c>
      <c r="F62" s="7">
        <f t="shared" si="9"/>
        <v>1450500</v>
      </c>
      <c r="G62" s="6"/>
    </row>
    <row r="63" spans="1:7" ht="23.25">
      <c r="A63" s="7" t="s">
        <v>62</v>
      </c>
      <c r="B63" s="7">
        <v>15000000</v>
      </c>
      <c r="C63" s="7">
        <v>1469773</v>
      </c>
      <c r="D63" s="7">
        <v>1469773</v>
      </c>
      <c r="E63" s="8" t="str">
        <f t="shared" si="8"/>
        <v>-</v>
      </c>
      <c r="F63" s="7">
        <f t="shared" si="9"/>
        <v>13530227</v>
      </c>
      <c r="G63" s="6"/>
    </row>
    <row r="64" spans="1:7" ht="23.25">
      <c r="A64" s="7" t="s">
        <v>63</v>
      </c>
      <c r="B64" s="7"/>
      <c r="C64" s="7"/>
      <c r="D64" s="7"/>
      <c r="E64" s="8"/>
      <c r="F64" s="7"/>
      <c r="G64" s="6"/>
    </row>
    <row r="65" spans="1:7" ht="23.25">
      <c r="A65" s="7" t="s">
        <v>64</v>
      </c>
      <c r="B65" s="11">
        <f>SUM(B57:B63)</f>
        <v>180000000</v>
      </c>
      <c r="C65" s="11">
        <v>16427267.4</v>
      </c>
      <c r="D65" s="11">
        <v>16427267.4</v>
      </c>
      <c r="E65" s="12" t="str">
        <f>IF(D65&gt;B65,"+","-")</f>
        <v>-</v>
      </c>
      <c r="F65" s="11">
        <f t="shared" si="9"/>
        <v>163572732.59999999</v>
      </c>
      <c r="G65" s="6"/>
    </row>
    <row r="66" spans="1:7" ht="23.25">
      <c r="A66" s="7" t="s">
        <v>65</v>
      </c>
      <c r="B66" s="7"/>
      <c r="C66" s="7"/>
      <c r="D66" s="7"/>
      <c r="E66" s="8"/>
      <c r="F66" s="7"/>
      <c r="G66" s="6"/>
    </row>
    <row r="67" spans="1:7" ht="23.25">
      <c r="A67" s="7" t="s">
        <v>66</v>
      </c>
      <c r="B67" s="7">
        <v>90000000</v>
      </c>
      <c r="C67" s="7">
        <v>7650571.25</v>
      </c>
      <c r="D67" s="7">
        <v>7650571.25</v>
      </c>
      <c r="E67" s="8" t="str">
        <f>IF(D67&gt;B67,"+","-")</f>
        <v>-</v>
      </c>
      <c r="F67" s="7">
        <f>ABS(D67-B67)</f>
        <v>82349428.75</v>
      </c>
      <c r="G67" s="6"/>
    </row>
    <row r="68" spans="1:7" s="9" customFormat="1" ht="23.25">
      <c r="A68" s="7" t="s">
        <v>67</v>
      </c>
      <c r="B68" s="11">
        <f>+B67</f>
        <v>90000000</v>
      </c>
      <c r="C68" s="11">
        <f>C67</f>
        <v>7650571.25</v>
      </c>
      <c r="D68" s="11">
        <f>D67</f>
        <v>7650571.25</v>
      </c>
      <c r="E68" s="12" t="str">
        <f t="shared" ref="E68:E82" si="10">IF(D68&gt;B68,"+","-")</f>
        <v>-</v>
      </c>
      <c r="F68" s="11">
        <f>ABS(D68-B68)</f>
        <v>82349428.75</v>
      </c>
      <c r="G68" s="6"/>
    </row>
    <row r="69" spans="1:7" ht="23.25">
      <c r="A69" s="7" t="s">
        <v>68</v>
      </c>
      <c r="B69" s="7"/>
      <c r="C69" s="7"/>
      <c r="D69" s="7"/>
      <c r="E69" s="8"/>
      <c r="F69" s="7"/>
      <c r="G69" s="6"/>
    </row>
    <row r="70" spans="1:7" ht="23.25">
      <c r="A70" s="7" t="s">
        <v>69</v>
      </c>
      <c r="B70" s="7">
        <v>15000000</v>
      </c>
      <c r="C70" s="7">
        <v>2101859</v>
      </c>
      <c r="D70" s="7">
        <v>2101859</v>
      </c>
      <c r="E70" s="8" t="str">
        <f t="shared" si="10"/>
        <v>-</v>
      </c>
      <c r="F70" s="7">
        <f t="shared" ref="F70:F83" si="11">ABS(D70-B70)</f>
        <v>12898141</v>
      </c>
      <c r="G70" s="6"/>
    </row>
    <row r="71" spans="1:7" ht="23.25">
      <c r="A71" s="7" t="s">
        <v>70</v>
      </c>
      <c r="B71" s="7">
        <v>500000</v>
      </c>
      <c r="C71" s="7">
        <v>25870</v>
      </c>
      <c r="D71" s="7">
        <v>25870</v>
      </c>
      <c r="E71" s="8" t="str">
        <f t="shared" si="10"/>
        <v>-</v>
      </c>
      <c r="F71" s="7">
        <f t="shared" si="11"/>
        <v>474130</v>
      </c>
      <c r="G71" s="6"/>
    </row>
    <row r="72" spans="1:7" s="9" customFormat="1" ht="23.25">
      <c r="A72" s="7" t="s">
        <v>71</v>
      </c>
      <c r="B72" s="7">
        <v>1000000</v>
      </c>
      <c r="C72" s="14">
        <v>32760</v>
      </c>
      <c r="D72" s="14">
        <v>32760</v>
      </c>
      <c r="E72" s="8" t="s">
        <v>7</v>
      </c>
      <c r="F72" s="7">
        <f t="shared" si="11"/>
        <v>967240</v>
      </c>
      <c r="G72" s="6"/>
    </row>
    <row r="73" spans="1:7" ht="23.25">
      <c r="A73" s="7" t="s">
        <v>72</v>
      </c>
      <c r="B73" s="7">
        <v>5000000</v>
      </c>
      <c r="C73" s="7">
        <v>468394</v>
      </c>
      <c r="D73" s="7">
        <v>468394</v>
      </c>
      <c r="E73" s="8" t="str">
        <f t="shared" si="10"/>
        <v>-</v>
      </c>
      <c r="F73" s="7">
        <f t="shared" si="11"/>
        <v>4531606</v>
      </c>
      <c r="G73" s="6"/>
    </row>
    <row r="74" spans="1:7" ht="23.25">
      <c r="A74" s="7" t="s">
        <v>73</v>
      </c>
      <c r="B74" s="7">
        <v>4000000</v>
      </c>
      <c r="C74" s="14">
        <v>317390</v>
      </c>
      <c r="D74" s="7">
        <v>317390</v>
      </c>
      <c r="E74" s="8" t="str">
        <f t="shared" si="10"/>
        <v>-</v>
      </c>
      <c r="F74" s="7">
        <f t="shared" si="11"/>
        <v>3682610</v>
      </c>
      <c r="G74" s="6"/>
    </row>
    <row r="75" spans="1:7" ht="23.25">
      <c r="A75" s="7" t="s">
        <v>74</v>
      </c>
      <c r="B75" s="7">
        <v>80000</v>
      </c>
      <c r="C75" s="14">
        <v>0</v>
      </c>
      <c r="D75" s="14">
        <v>0</v>
      </c>
      <c r="E75" s="8" t="s">
        <v>7</v>
      </c>
      <c r="F75" s="7">
        <f t="shared" si="11"/>
        <v>80000</v>
      </c>
      <c r="G75" s="6"/>
    </row>
    <row r="76" spans="1:7" ht="23.25">
      <c r="A76" s="7" t="s">
        <v>75</v>
      </c>
      <c r="B76" s="7">
        <v>7700000</v>
      </c>
      <c r="C76" s="7">
        <v>269320</v>
      </c>
      <c r="D76" s="7">
        <v>269320</v>
      </c>
      <c r="E76" s="8" t="str">
        <f>IF(D76&gt;B76,"+","-")</f>
        <v>-</v>
      </c>
      <c r="F76" s="7">
        <f>ABS(D76-B76)</f>
        <v>7430680</v>
      </c>
      <c r="G76" s="6"/>
    </row>
    <row r="77" spans="1:7" s="9" customFormat="1" ht="23.25">
      <c r="A77" s="7" t="s">
        <v>76</v>
      </c>
      <c r="B77" s="7">
        <v>14000000</v>
      </c>
      <c r="C77" s="14">
        <v>984155</v>
      </c>
      <c r="D77" s="7">
        <v>984155</v>
      </c>
      <c r="E77" s="8" t="str">
        <f>IF(D77&gt;B77,"+","-")</f>
        <v>-</v>
      </c>
      <c r="F77" s="7">
        <f>ABS(D77-B77)</f>
        <v>13015845</v>
      </c>
      <c r="G77" s="6"/>
    </row>
    <row r="78" spans="1:7" ht="23.25">
      <c r="A78" s="7" t="s">
        <v>77</v>
      </c>
      <c r="B78" s="7">
        <v>10000</v>
      </c>
      <c r="C78" s="14">
        <v>2020</v>
      </c>
      <c r="D78" s="14">
        <v>2020</v>
      </c>
      <c r="E78" s="8" t="str">
        <f t="shared" si="10"/>
        <v>-</v>
      </c>
      <c r="F78" s="7">
        <f>B78</f>
        <v>10000</v>
      </c>
      <c r="G78" s="6"/>
    </row>
    <row r="79" spans="1:7" ht="23.25">
      <c r="A79" s="7" t="s">
        <v>78</v>
      </c>
      <c r="B79" s="7">
        <v>12500000</v>
      </c>
      <c r="C79" s="14">
        <v>496000</v>
      </c>
      <c r="D79" s="7">
        <v>496000</v>
      </c>
      <c r="E79" s="8" t="str">
        <f t="shared" si="10"/>
        <v>-</v>
      </c>
      <c r="F79" s="7">
        <f t="shared" si="11"/>
        <v>12004000</v>
      </c>
      <c r="G79" s="6"/>
    </row>
    <row r="80" spans="1:7" ht="23.25">
      <c r="A80" s="7" t="s">
        <v>79</v>
      </c>
      <c r="B80" s="7">
        <v>150000</v>
      </c>
      <c r="C80" s="14">
        <v>7700</v>
      </c>
      <c r="D80" s="7">
        <v>7700</v>
      </c>
      <c r="E80" s="8" t="str">
        <f t="shared" si="10"/>
        <v>-</v>
      </c>
      <c r="F80" s="7">
        <f t="shared" si="11"/>
        <v>142300</v>
      </c>
      <c r="G80" s="6"/>
    </row>
    <row r="81" spans="1:7" ht="23.25">
      <c r="A81" s="7" t="s">
        <v>80</v>
      </c>
      <c r="B81" s="7">
        <v>60000</v>
      </c>
      <c r="C81" s="14" t="s">
        <v>7</v>
      </c>
      <c r="D81" s="14" t="s">
        <v>7</v>
      </c>
      <c r="E81" s="8" t="s">
        <v>7</v>
      </c>
      <c r="F81" s="7">
        <f>B81</f>
        <v>60000</v>
      </c>
      <c r="G81" s="6"/>
    </row>
    <row r="82" spans="1:7" ht="23.25">
      <c r="A82" s="7" t="s">
        <v>81</v>
      </c>
      <c r="B82" s="11">
        <f>SUM(B70:B81)</f>
        <v>60000000</v>
      </c>
      <c r="C82" s="11">
        <v>4705468</v>
      </c>
      <c r="D82" s="11">
        <v>4705468</v>
      </c>
      <c r="E82" s="12" t="str">
        <f t="shared" si="10"/>
        <v>-</v>
      </c>
      <c r="F82" s="11">
        <f t="shared" si="11"/>
        <v>55294532</v>
      </c>
      <c r="G82" s="6"/>
    </row>
    <row r="83" spans="1:7" ht="23.25">
      <c r="A83" s="29" t="s">
        <v>82</v>
      </c>
      <c r="B83" s="23">
        <f>+B82+B68+B65+B55</f>
        <v>2500000000</v>
      </c>
      <c r="C83" s="23">
        <v>102807171.7</v>
      </c>
      <c r="D83" s="23">
        <v>102807171.7</v>
      </c>
      <c r="E83" s="24" t="str">
        <f>IF(D83&gt;B83,"+","-")</f>
        <v>-</v>
      </c>
      <c r="F83" s="11">
        <f t="shared" si="11"/>
        <v>2397192828.3000002</v>
      </c>
      <c r="G83" s="6"/>
    </row>
    <row r="84" spans="1:7" ht="23.25">
      <c r="A84" s="30"/>
      <c r="B84" s="17"/>
      <c r="C84" s="17"/>
      <c r="D84" s="17"/>
      <c r="E84" s="26"/>
      <c r="F84" s="17"/>
      <c r="G84" s="6"/>
    </row>
    <row r="85" spans="1:7" ht="23.25">
      <c r="A85" s="30"/>
      <c r="B85" s="17"/>
      <c r="C85" s="17"/>
      <c r="D85" s="17"/>
      <c r="E85" s="26"/>
      <c r="F85" s="17"/>
      <c r="G85" s="6"/>
    </row>
    <row r="86" spans="1:7" ht="23.25">
      <c r="A86" s="52" t="s">
        <v>83</v>
      </c>
      <c r="B86" s="52"/>
      <c r="C86" s="52"/>
      <c r="D86" s="52"/>
      <c r="E86" s="52"/>
      <c r="F86" s="52"/>
      <c r="G86" s="6"/>
    </row>
    <row r="87" spans="1:7" ht="23.25">
      <c r="A87" s="52"/>
      <c r="B87" s="52"/>
      <c r="C87" s="52"/>
      <c r="D87" s="52"/>
      <c r="E87" s="52"/>
      <c r="F87" s="52"/>
      <c r="G87" s="6"/>
    </row>
    <row r="88" spans="1:7" ht="23.25">
      <c r="A88" s="2" t="s">
        <v>1</v>
      </c>
      <c r="B88" s="2" t="s">
        <v>2</v>
      </c>
      <c r="C88" s="2" t="s">
        <v>3</v>
      </c>
      <c r="D88" s="2" t="s">
        <v>4</v>
      </c>
      <c r="E88" s="2" t="s">
        <v>5</v>
      </c>
      <c r="F88" s="2" t="s">
        <v>6</v>
      </c>
      <c r="G88" s="6"/>
    </row>
    <row r="89" spans="1:7" ht="23.25">
      <c r="A89" s="3"/>
      <c r="B89" s="3" t="str">
        <f>+B48</f>
        <v>ปี 2567</v>
      </c>
      <c r="C89" s="3"/>
      <c r="D89" s="3"/>
      <c r="E89" s="3" t="s">
        <v>7</v>
      </c>
      <c r="F89" s="3" t="s">
        <v>47</v>
      </c>
      <c r="G89" s="6"/>
    </row>
    <row r="90" spans="1:7" s="9" customFormat="1" ht="23.25">
      <c r="A90" s="31" t="s">
        <v>84</v>
      </c>
      <c r="B90" s="4"/>
      <c r="C90" s="4"/>
      <c r="D90" s="4"/>
      <c r="E90" s="5"/>
      <c r="F90" s="4"/>
      <c r="G90" s="6"/>
    </row>
    <row r="91" spans="1:7" ht="23.25">
      <c r="A91" s="18" t="s">
        <v>85</v>
      </c>
      <c r="B91" s="7">
        <v>150000000</v>
      </c>
      <c r="C91" s="14">
        <v>10907290.59</v>
      </c>
      <c r="D91" s="7">
        <v>10907290.59</v>
      </c>
      <c r="E91" s="8" t="str">
        <f>IF(D91&gt;B91,"+","-")</f>
        <v>-</v>
      </c>
      <c r="F91" s="7">
        <f>ABS(D91-B91)</f>
        <v>139092709.41</v>
      </c>
      <c r="G91" s="6"/>
    </row>
    <row r="92" spans="1:7" ht="23.25">
      <c r="A92" s="18" t="s">
        <v>86</v>
      </c>
      <c r="B92" s="7">
        <v>29965000</v>
      </c>
      <c r="C92" s="14" t="s">
        <v>7</v>
      </c>
      <c r="D92" s="14" t="s">
        <v>7</v>
      </c>
      <c r="E92" s="8" t="str">
        <f>IF(D92&gt;B92,"+","-")</f>
        <v>+</v>
      </c>
      <c r="F92" s="7">
        <f>B92</f>
        <v>29965000</v>
      </c>
      <c r="G92" s="6"/>
    </row>
    <row r="93" spans="1:7" ht="23.25">
      <c r="A93" s="18" t="s">
        <v>87</v>
      </c>
      <c r="B93" s="7">
        <v>720000000</v>
      </c>
      <c r="C93" s="14">
        <v>128809207.05</v>
      </c>
      <c r="D93" s="7">
        <v>128809207.05</v>
      </c>
      <c r="E93" s="8" t="str">
        <f>IF(D93&gt;B93,"+","-")</f>
        <v>-</v>
      </c>
      <c r="F93" s="7">
        <f>ABS(D93-B93)</f>
        <v>591190792.95000005</v>
      </c>
      <c r="G93" s="6"/>
    </row>
    <row r="94" spans="1:7" ht="23.25">
      <c r="A94" s="18" t="s">
        <v>88</v>
      </c>
      <c r="B94" s="7">
        <v>35000</v>
      </c>
      <c r="C94" s="14" t="s">
        <v>7</v>
      </c>
      <c r="D94" s="14" t="s">
        <v>7</v>
      </c>
      <c r="E94" s="8" t="str">
        <f>IF(D94&gt;B94,"+","-")</f>
        <v>+</v>
      </c>
      <c r="F94" s="7">
        <f>B94</f>
        <v>35000</v>
      </c>
      <c r="G94" s="6"/>
    </row>
    <row r="95" spans="1:7" ht="23.25">
      <c r="A95" s="32" t="s">
        <v>89</v>
      </c>
      <c r="B95" s="11">
        <v>900000000</v>
      </c>
      <c r="C95" s="11">
        <v>139716497.63999999</v>
      </c>
      <c r="D95" s="11">
        <v>139716497.63999999</v>
      </c>
      <c r="E95" s="12" t="str">
        <f>IF(D95&gt;B95,"+","-")</f>
        <v>-</v>
      </c>
      <c r="F95" s="11">
        <f>ABS(D95-B95)</f>
        <v>760283502.36000001</v>
      </c>
      <c r="G95" s="6"/>
    </row>
    <row r="96" spans="1:7" ht="23.25">
      <c r="A96" s="18" t="s">
        <v>90</v>
      </c>
      <c r="B96" s="33"/>
      <c r="C96" s="33"/>
      <c r="D96" s="33"/>
      <c r="E96" s="34"/>
      <c r="F96" s="33"/>
      <c r="G96" s="6"/>
    </row>
    <row r="97" spans="1:7" ht="23.25">
      <c r="A97" s="18" t="s">
        <v>91</v>
      </c>
      <c r="B97" s="7"/>
      <c r="C97" s="7"/>
      <c r="D97" s="7"/>
      <c r="E97" s="8"/>
      <c r="F97" s="7"/>
      <c r="G97" s="6"/>
    </row>
    <row r="98" spans="1:7" ht="23.25">
      <c r="A98" s="18" t="s">
        <v>92</v>
      </c>
      <c r="B98" s="7">
        <v>50000000</v>
      </c>
      <c r="C98" s="14" t="s">
        <v>7</v>
      </c>
      <c r="D98" s="14" t="s">
        <v>7</v>
      </c>
      <c r="E98" s="14" t="s">
        <v>7</v>
      </c>
      <c r="F98" s="14">
        <f>B98</f>
        <v>50000000</v>
      </c>
      <c r="G98" s="6"/>
    </row>
    <row r="99" spans="1:7" ht="23.25">
      <c r="A99" s="18" t="s">
        <v>93</v>
      </c>
      <c r="B99" s="7">
        <v>0</v>
      </c>
      <c r="C99" s="14" t="s">
        <v>7</v>
      </c>
      <c r="D99" s="14" t="s">
        <v>7</v>
      </c>
      <c r="E99" s="14" t="s">
        <v>7</v>
      </c>
      <c r="F99" s="14">
        <f>B99</f>
        <v>0</v>
      </c>
      <c r="G99" s="6"/>
    </row>
    <row r="100" spans="1:7" ht="23.25">
      <c r="A100" s="32" t="s">
        <v>94</v>
      </c>
      <c r="B100" s="4"/>
      <c r="C100" s="35"/>
      <c r="D100" s="35"/>
      <c r="E100" s="35"/>
      <c r="F100" s="35"/>
      <c r="G100" s="6"/>
    </row>
    <row r="101" spans="1:7" ht="23.25">
      <c r="A101" s="32" t="s">
        <v>95</v>
      </c>
      <c r="B101" s="23">
        <f>SUM(B98:B99)</f>
        <v>50000000</v>
      </c>
      <c r="C101" s="14" t="s">
        <v>7</v>
      </c>
      <c r="D101" s="36">
        <f>SUM(D98:D99)</f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3.25">
      <c r="A102" s="18" t="s">
        <v>96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3.25">
      <c r="A103" s="18" t="s">
        <v>97</v>
      </c>
      <c r="B103" s="7">
        <v>150000000</v>
      </c>
      <c r="C103" s="7">
        <v>104460340.48999999</v>
      </c>
      <c r="D103" s="7">
        <v>104460340.48999999</v>
      </c>
      <c r="E103" s="38" t="s">
        <v>7</v>
      </c>
      <c r="F103" s="14">
        <f t="shared" si="12"/>
        <v>45539659.510000005</v>
      </c>
      <c r="G103" s="6"/>
    </row>
    <row r="104" spans="1:7" ht="23.25">
      <c r="A104" s="18" t="s">
        <v>98</v>
      </c>
      <c r="B104" s="7">
        <v>5000000</v>
      </c>
      <c r="C104" s="14">
        <v>0</v>
      </c>
      <c r="D104" s="7">
        <v>0</v>
      </c>
      <c r="E104" s="8" t="str">
        <f>IF(D104&gt;B104,"+","-")</f>
        <v>-</v>
      </c>
      <c r="F104" s="14">
        <f t="shared" si="12"/>
        <v>5000000</v>
      </c>
      <c r="G104" s="6"/>
    </row>
    <row r="105" spans="1:7" ht="23.25">
      <c r="A105" s="18" t="s">
        <v>99</v>
      </c>
      <c r="B105" s="7">
        <v>1150000000</v>
      </c>
      <c r="C105" s="7">
        <v>2605182407.3000002</v>
      </c>
      <c r="D105" s="7">
        <v>2605182407.3000002</v>
      </c>
      <c r="E105" s="8" t="str">
        <f>IF(D105&gt;B105,"+","-")</f>
        <v>+</v>
      </c>
      <c r="F105" s="14">
        <f t="shared" si="12"/>
        <v>1455182407.3000002</v>
      </c>
      <c r="G105" s="6"/>
    </row>
    <row r="106" spans="1:7" ht="23.25">
      <c r="A106" s="18" t="s">
        <v>100</v>
      </c>
      <c r="B106" s="7">
        <v>15000000</v>
      </c>
      <c r="C106" s="7">
        <v>530302</v>
      </c>
      <c r="D106" s="7">
        <v>530302</v>
      </c>
      <c r="E106" s="8" t="str">
        <f t="shared" ref="E106:E110" si="13">IF(D106&gt;B106,"+","-")</f>
        <v>-</v>
      </c>
      <c r="F106" s="7">
        <f t="shared" si="12"/>
        <v>14469698</v>
      </c>
      <c r="G106" s="6"/>
    </row>
    <row r="107" spans="1:7" ht="23.25">
      <c r="A107" s="18" t="s">
        <v>101</v>
      </c>
      <c r="B107" s="7">
        <v>40000000</v>
      </c>
      <c r="C107" s="7">
        <v>0</v>
      </c>
      <c r="D107" s="7">
        <v>0</v>
      </c>
      <c r="E107" s="8" t="str">
        <f t="shared" si="13"/>
        <v>-</v>
      </c>
      <c r="F107" s="7">
        <f t="shared" si="12"/>
        <v>40000000</v>
      </c>
      <c r="G107" s="6"/>
    </row>
    <row r="108" spans="1:7" ht="23.25">
      <c r="A108" s="18" t="s">
        <v>102</v>
      </c>
      <c r="B108" s="7">
        <v>40000000</v>
      </c>
      <c r="C108" s="7">
        <v>42096.95</v>
      </c>
      <c r="D108" s="7">
        <v>42096.95</v>
      </c>
      <c r="E108" s="8" t="str">
        <f>IF(D108&gt;B108,"+","-")</f>
        <v>-</v>
      </c>
      <c r="F108" s="7">
        <f>ABS(D108-B108)</f>
        <v>39957903.049999997</v>
      </c>
      <c r="G108" s="6"/>
    </row>
    <row r="109" spans="1:7" ht="23.25">
      <c r="A109" s="39" t="s">
        <v>103</v>
      </c>
      <c r="B109" s="11">
        <v>1400000000</v>
      </c>
      <c r="C109" s="11">
        <v>2710215146.7399998</v>
      </c>
      <c r="D109" s="11">
        <v>2710215146.7399998</v>
      </c>
      <c r="E109" s="12" t="str">
        <f t="shared" si="13"/>
        <v>+</v>
      </c>
      <c r="F109" s="11">
        <f t="shared" si="12"/>
        <v>1310215146.7399998</v>
      </c>
      <c r="G109" s="6"/>
    </row>
    <row r="110" spans="1:7" ht="23.25">
      <c r="A110" s="40" t="s">
        <v>104</v>
      </c>
      <c r="B110" s="11">
        <v>90000000000</v>
      </c>
      <c r="C110" s="11">
        <v>7346514154.8000002</v>
      </c>
      <c r="D110" s="11">
        <v>7346514154.8000002</v>
      </c>
      <c r="E110" s="12" t="str">
        <f t="shared" si="13"/>
        <v>-</v>
      </c>
      <c r="F110" s="11">
        <f t="shared" si="12"/>
        <v>82653485845.199997</v>
      </c>
      <c r="G110" s="6"/>
    </row>
    <row r="111" spans="1:7" ht="23.25">
      <c r="A111" s="31" t="s">
        <v>105</v>
      </c>
      <c r="B111" s="4"/>
      <c r="C111" s="4"/>
      <c r="D111" s="4"/>
      <c r="E111" s="5"/>
      <c r="F111" s="4"/>
      <c r="G111" s="6"/>
    </row>
    <row r="112" spans="1:7" ht="23.25">
      <c r="A112" s="41" t="s">
        <v>106</v>
      </c>
      <c r="B112" s="36" t="s">
        <v>7</v>
      </c>
      <c r="C112" s="36" t="s">
        <v>7</v>
      </c>
      <c r="D112" s="36" t="s">
        <v>7</v>
      </c>
      <c r="E112" s="8" t="str">
        <f>IF(D112&gt;B112,"+","-")</f>
        <v>-</v>
      </c>
      <c r="F112" s="14" t="s">
        <v>7</v>
      </c>
      <c r="G112" s="6"/>
    </row>
    <row r="113" spans="1:6" ht="23.25">
      <c r="A113" s="40" t="s">
        <v>107</v>
      </c>
      <c r="B113" s="42" t="s">
        <v>7</v>
      </c>
      <c r="C113" s="42" t="str">
        <f>+C112</f>
        <v>-</v>
      </c>
      <c r="D113" s="42" t="s">
        <v>7</v>
      </c>
      <c r="E113" s="12" t="str">
        <f>IF(D113&gt;B113,"+","-")</f>
        <v>-</v>
      </c>
      <c r="F113" s="42" t="s">
        <v>7</v>
      </c>
    </row>
    <row r="114" spans="1:6" ht="23.25">
      <c r="A114" s="40" t="s">
        <v>108</v>
      </c>
      <c r="B114" s="11">
        <v>90000000000</v>
      </c>
      <c r="C114" s="11">
        <v>7346514154.8000002</v>
      </c>
      <c r="D114" s="11">
        <v>7346514154.8000002</v>
      </c>
      <c r="E114" s="12" t="str">
        <f>IF(D114&gt;B114,"+","-")</f>
        <v>-</v>
      </c>
      <c r="F114" s="11">
        <f>ABS(D114-B114)</f>
        <v>82653485845.199997</v>
      </c>
    </row>
    <row r="115" spans="1:6" ht="23.25">
      <c r="A115" s="43" t="s">
        <v>109</v>
      </c>
      <c r="B115" s="44"/>
      <c r="C115" s="44"/>
      <c r="D115" s="45"/>
      <c r="E115" s="44"/>
      <c r="F115" s="44"/>
    </row>
    <row r="116" spans="1:6" ht="29.25">
      <c r="A116" s="46"/>
      <c r="B116" s="47"/>
      <c r="C116" s="6"/>
      <c r="E116" s="48"/>
      <c r="F116" s="49"/>
    </row>
    <row r="117" spans="1:6" ht="23.25">
      <c r="A117" s="44"/>
      <c r="C117" s="47"/>
      <c r="D117" s="47"/>
      <c r="E117" s="48"/>
      <c r="F117" s="49"/>
    </row>
    <row r="118" spans="1:6" ht="23.25">
      <c r="B118" s="47"/>
      <c r="E118" s="48"/>
      <c r="F118" s="49"/>
    </row>
    <row r="122" spans="1:6">
      <c r="C122" s="47"/>
      <c r="D122" s="47"/>
    </row>
    <row r="196" spans="1:1">
      <c r="A196" s="50"/>
    </row>
    <row r="197" spans="1:1">
      <c r="A197" s="50"/>
    </row>
    <row r="198" spans="1:1">
      <c r="A198" s="50"/>
    </row>
    <row r="199" spans="1:1">
      <c r="A199" s="50"/>
    </row>
    <row r="200" spans="1:1">
      <c r="A200" s="50"/>
    </row>
    <row r="201" spans="1:1">
      <c r="A201" s="50"/>
    </row>
    <row r="202" spans="1:1">
      <c r="A202" s="50"/>
    </row>
    <row r="203" spans="1:1">
      <c r="A203" s="50"/>
    </row>
    <row r="204" spans="1:1">
      <c r="A204" s="50"/>
    </row>
    <row r="205" spans="1:1">
      <c r="A205" s="50"/>
    </row>
    <row r="206" spans="1:1">
      <c r="A206" s="50"/>
    </row>
    <row r="207" spans="1:1">
      <c r="A207" s="50"/>
    </row>
    <row r="208" spans="1:1">
      <c r="A208" s="50"/>
    </row>
    <row r="209" spans="1:1">
      <c r="A209" s="50"/>
    </row>
    <row r="210" spans="1:1">
      <c r="A210" s="50"/>
    </row>
    <row r="211" spans="1:1">
      <c r="A211" s="50"/>
    </row>
    <row r="212" spans="1:1">
      <c r="A212" s="50"/>
    </row>
    <row r="213" spans="1:1">
      <c r="A213" s="50"/>
    </row>
    <row r="214" spans="1:1">
      <c r="A214" s="50"/>
    </row>
    <row r="215" spans="1:1">
      <c r="A215" s="50"/>
    </row>
    <row r="216" spans="1:1">
      <c r="A216" s="50"/>
    </row>
    <row r="217" spans="1:1">
      <c r="A217" s="50"/>
    </row>
    <row r="218" spans="1:1">
      <c r="A218" s="50"/>
    </row>
    <row r="219" spans="1:1">
      <c r="A219" s="50"/>
    </row>
    <row r="220" spans="1:1">
      <c r="A220" s="50"/>
    </row>
    <row r="221" spans="1:1">
      <c r="A221" s="50"/>
    </row>
    <row r="222" spans="1:1">
      <c r="A222" s="50"/>
    </row>
    <row r="223" spans="1:1">
      <c r="A223" s="50"/>
    </row>
    <row r="224" spans="1:1">
      <c r="A224" s="50"/>
    </row>
    <row r="225" spans="1:1">
      <c r="A225" s="50"/>
    </row>
    <row r="226" spans="1:1">
      <c r="A226" s="50"/>
    </row>
    <row r="227" spans="1:1">
      <c r="A227" s="50"/>
    </row>
    <row r="228" spans="1:1">
      <c r="A228" s="50"/>
    </row>
    <row r="229" spans="1:1">
      <c r="A229" s="50"/>
    </row>
    <row r="230" spans="1:1">
      <c r="A230" s="50"/>
    </row>
    <row r="231" spans="1:1">
      <c r="A231" s="50"/>
    </row>
    <row r="232" spans="1:1">
      <c r="A232" s="50"/>
    </row>
    <row r="233" spans="1:1">
      <c r="A233" s="50"/>
    </row>
    <row r="234" spans="1:1">
      <c r="A234" s="50"/>
    </row>
    <row r="235" spans="1:1">
      <c r="A235" s="50"/>
    </row>
    <row r="236" spans="1:1">
      <c r="A236" s="50"/>
    </row>
    <row r="237" spans="1:1">
      <c r="A237" s="50"/>
    </row>
    <row r="238" spans="1:1">
      <c r="A238" s="50"/>
    </row>
    <row r="239" spans="1:1">
      <c r="A239" s="50"/>
    </row>
    <row r="240" spans="1:1">
      <c r="A240" s="50"/>
    </row>
    <row r="241" spans="1:1">
      <c r="A241" s="50"/>
    </row>
    <row r="242" spans="1:1">
      <c r="A242" s="50"/>
    </row>
    <row r="243" spans="1:1">
      <c r="A243" s="50"/>
    </row>
    <row r="244" spans="1:1">
      <c r="A244" s="50"/>
    </row>
    <row r="245" spans="1:1">
      <c r="A245" s="50"/>
    </row>
    <row r="246" spans="1:1">
      <c r="A246" s="50"/>
    </row>
    <row r="247" spans="1:1">
      <c r="A247" s="50"/>
    </row>
    <row r="248" spans="1:1">
      <c r="A248" s="50"/>
    </row>
    <row r="249" spans="1:1">
      <c r="A249" s="50"/>
    </row>
    <row r="250" spans="1:1">
      <c r="A250" s="50"/>
    </row>
    <row r="251" spans="1:1">
      <c r="A251" s="50"/>
    </row>
    <row r="252" spans="1:1">
      <c r="A252" s="50"/>
    </row>
    <row r="253" spans="1:1">
      <c r="A253" s="50"/>
    </row>
    <row r="254" spans="1:1">
      <c r="A254" s="50"/>
    </row>
    <row r="255" spans="1:1">
      <c r="A255" s="50"/>
    </row>
    <row r="256" spans="1:1">
      <c r="A256" s="50"/>
    </row>
    <row r="257" spans="1:1">
      <c r="A257" s="50"/>
    </row>
    <row r="258" spans="1:1">
      <c r="A258" s="50"/>
    </row>
    <row r="259" spans="1:1">
      <c r="A259" s="50"/>
    </row>
    <row r="260" spans="1:1">
      <c r="A260" s="50"/>
    </row>
    <row r="261" spans="1:1">
      <c r="A261" s="50"/>
    </row>
    <row r="262" spans="1:1">
      <c r="A262" s="50"/>
    </row>
    <row r="263" spans="1:1">
      <c r="A263" s="50"/>
    </row>
    <row r="264" spans="1:1">
      <c r="A264" s="50"/>
    </row>
    <row r="265" spans="1:1">
      <c r="A265" s="50"/>
    </row>
    <row r="266" spans="1:1">
      <c r="A266" s="50"/>
    </row>
    <row r="267" spans="1:1">
      <c r="A267" s="50"/>
    </row>
    <row r="268" spans="1:1">
      <c r="A268" s="50"/>
    </row>
    <row r="269" spans="1:1">
      <c r="A269" s="50"/>
    </row>
    <row r="270" spans="1:1">
      <c r="A270" s="50"/>
    </row>
    <row r="271" spans="1:1">
      <c r="A271" s="50"/>
    </row>
    <row r="272" spans="1:1">
      <c r="A272" s="50"/>
    </row>
    <row r="273" spans="1:1">
      <c r="A273" s="50"/>
    </row>
    <row r="274" spans="1:1">
      <c r="A274" s="50"/>
    </row>
    <row r="275" spans="1:1">
      <c r="A275" s="50"/>
    </row>
    <row r="276" spans="1:1">
      <c r="A276" s="50"/>
    </row>
    <row r="277" spans="1:1">
      <c r="A277" s="50"/>
    </row>
    <row r="278" spans="1:1">
      <c r="A278" s="50"/>
    </row>
    <row r="279" spans="1:1">
      <c r="A279" s="50"/>
    </row>
    <row r="280" spans="1:1">
      <c r="A280" s="50"/>
    </row>
    <row r="282" spans="1:1">
      <c r="A282" s="6"/>
    </row>
    <row r="283" spans="1:1">
      <c r="A283" s="6"/>
    </row>
    <row r="284" spans="1:1">
      <c r="A284" s="51"/>
    </row>
    <row r="285" spans="1:1">
      <c r="A285" s="6"/>
    </row>
    <row r="286" spans="1: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6"/>
  <sheetViews>
    <sheetView workbookViewId="0">
      <selection activeCell="G8" sqref="G8"/>
    </sheetView>
  </sheetViews>
  <sheetFormatPr defaultRowHeight="21"/>
  <cols>
    <col min="1" max="1" width="47" style="1" customWidth="1"/>
    <col min="2" max="2" width="18.42578125" style="1" bestFit="1" customWidth="1"/>
    <col min="3" max="3" width="17.7109375" style="1" customWidth="1"/>
    <col min="4" max="4" width="18.42578125" style="1" bestFit="1" customWidth="1"/>
    <col min="5" max="5" width="3.85546875" style="1" customWidth="1"/>
    <col min="6" max="6" width="17.42578125" style="1" customWidth="1"/>
    <col min="7" max="7" width="17.140625" style="1" customWidth="1"/>
    <col min="8" max="256" width="9.140625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.140625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.140625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.140625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.140625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.140625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.140625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.140625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.140625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.140625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.140625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.140625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.140625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.140625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.140625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.140625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.140625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.140625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.140625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.140625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.140625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.140625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.140625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.140625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.140625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.140625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.140625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.140625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.140625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.140625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.140625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.140625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.140625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.140625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.140625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.140625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.140625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.140625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.140625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.140625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.140625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.140625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.140625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.140625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.140625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.140625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.140625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.140625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.140625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.140625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.140625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.140625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.140625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.140625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.140625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.140625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.140625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.140625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.140625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.140625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.140625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.140625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.140625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.140625" style="1"/>
  </cols>
  <sheetData>
    <row r="1" spans="1:7" ht="23.25">
      <c r="A1" s="53" t="s">
        <v>0</v>
      </c>
      <c r="B1" s="53"/>
      <c r="C1" s="53"/>
      <c r="D1" s="53"/>
      <c r="E1" s="53"/>
      <c r="F1" s="53"/>
    </row>
    <row r="2" spans="1:7" ht="23.25">
      <c r="A2" s="54" t="s">
        <v>121</v>
      </c>
      <c r="B2" s="54"/>
      <c r="C2" s="54"/>
      <c r="D2" s="54"/>
      <c r="E2" s="54"/>
      <c r="F2" s="54"/>
    </row>
    <row r="3" spans="1:7" ht="23.25">
      <c r="A3" s="52" t="s">
        <v>115</v>
      </c>
      <c r="B3" s="52"/>
      <c r="C3" s="52"/>
      <c r="D3" s="52"/>
      <c r="E3" s="52"/>
      <c r="F3" s="52"/>
    </row>
    <row r="4" spans="1:7" ht="23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3.25">
      <c r="A5" s="3"/>
      <c r="B5" s="3" t="s">
        <v>116</v>
      </c>
      <c r="C5" s="3"/>
      <c r="D5" s="3"/>
      <c r="E5" s="3" t="s">
        <v>7</v>
      </c>
      <c r="F5" s="3" t="s">
        <v>8</v>
      </c>
    </row>
    <row r="6" spans="1:7" ht="23.25">
      <c r="A6" s="4" t="s">
        <v>9</v>
      </c>
      <c r="B6" s="4"/>
      <c r="C6" s="4"/>
      <c r="D6" s="4"/>
      <c r="E6" s="5"/>
      <c r="F6" s="4"/>
      <c r="G6" s="6"/>
    </row>
    <row r="7" spans="1:7" ht="23.25">
      <c r="A7" s="7" t="s">
        <v>10</v>
      </c>
      <c r="B7" s="7"/>
      <c r="C7" s="7"/>
      <c r="D7" s="7"/>
      <c r="E7" s="8"/>
      <c r="F7" s="7"/>
      <c r="G7" s="6"/>
    </row>
    <row r="8" spans="1:7" ht="23.25">
      <c r="A8" s="7" t="s">
        <v>11</v>
      </c>
      <c r="B8" s="7"/>
      <c r="C8" s="7"/>
      <c r="D8" s="7"/>
      <c r="E8" s="8"/>
      <c r="F8" s="7"/>
      <c r="G8" s="6"/>
    </row>
    <row r="9" spans="1:7" ht="23.25">
      <c r="A9" s="7" t="s">
        <v>12</v>
      </c>
      <c r="B9" s="7">
        <v>4000000</v>
      </c>
      <c r="C9" s="7">
        <v>485637.71</v>
      </c>
      <c r="D9" s="7">
        <v>2532042.4500000002</v>
      </c>
      <c r="E9" s="8" t="str">
        <f>IF(D9&gt;B9,"+","-")</f>
        <v>-</v>
      </c>
      <c r="F9" s="7">
        <f>ABS(D9-B9)</f>
        <v>1467957.5499999998</v>
      </c>
      <c r="G9" s="6"/>
    </row>
    <row r="10" spans="1:7" s="9" customFormat="1" ht="23.25">
      <c r="A10" s="7" t="s">
        <v>13</v>
      </c>
      <c r="B10" s="7">
        <v>350000000</v>
      </c>
      <c r="C10" s="7">
        <v>16953495.59</v>
      </c>
      <c r="D10" s="7">
        <v>146118245.22999999</v>
      </c>
      <c r="E10" s="8" t="str">
        <f t="shared" ref="E10:E16" si="0">IF(D10&gt;B10,"+","-")</f>
        <v>-</v>
      </c>
      <c r="F10" s="7">
        <f t="shared" ref="F10:F16" si="1">ABS(D10-B10)</f>
        <v>203881754.77000001</v>
      </c>
      <c r="G10" s="6"/>
    </row>
    <row r="11" spans="1:7" ht="23.25">
      <c r="A11" s="7" t="s">
        <v>14</v>
      </c>
      <c r="B11" s="7">
        <v>1290000000</v>
      </c>
      <c r="C11" s="7">
        <v>81925862.739999995</v>
      </c>
      <c r="D11" s="7">
        <v>1161573608.3099999</v>
      </c>
      <c r="E11" s="8" t="str">
        <f t="shared" si="0"/>
        <v>-</v>
      </c>
      <c r="F11" s="7">
        <f t="shared" si="1"/>
        <v>128426391.69000006</v>
      </c>
      <c r="G11" s="6"/>
    </row>
    <row r="12" spans="1:7" ht="23.25">
      <c r="A12" s="7" t="s">
        <v>15</v>
      </c>
      <c r="B12" s="7">
        <v>1000000</v>
      </c>
      <c r="C12" s="7">
        <v>102088</v>
      </c>
      <c r="D12" s="7">
        <v>899456</v>
      </c>
      <c r="E12" s="8" t="str">
        <f t="shared" si="0"/>
        <v>-</v>
      </c>
      <c r="F12" s="7">
        <f t="shared" si="1"/>
        <v>100544</v>
      </c>
      <c r="G12" s="6"/>
    </row>
    <row r="13" spans="1:7" ht="23.25">
      <c r="A13" s="7" t="s">
        <v>16</v>
      </c>
      <c r="B13" s="7">
        <v>200000000</v>
      </c>
      <c r="C13" s="7">
        <v>16463709.98</v>
      </c>
      <c r="D13" s="7">
        <v>162297891.75</v>
      </c>
      <c r="E13" s="8" t="str">
        <f t="shared" si="0"/>
        <v>-</v>
      </c>
      <c r="F13" s="7">
        <f t="shared" si="1"/>
        <v>37702108.25</v>
      </c>
      <c r="G13" s="6"/>
    </row>
    <row r="14" spans="1:7" ht="23.25">
      <c r="A14" s="7" t="s">
        <v>17</v>
      </c>
      <c r="B14" s="7">
        <v>5000000</v>
      </c>
      <c r="C14" s="7">
        <v>325876</v>
      </c>
      <c r="D14" s="7">
        <v>7104318.25</v>
      </c>
      <c r="E14" s="8" t="str">
        <f t="shared" si="0"/>
        <v>+</v>
      </c>
      <c r="F14" s="7">
        <f t="shared" si="1"/>
        <v>2104318.25</v>
      </c>
      <c r="G14" s="6"/>
    </row>
    <row r="15" spans="1:7" ht="23.25">
      <c r="A15" s="7" t="s">
        <v>18</v>
      </c>
      <c r="B15" s="10">
        <v>15000000000</v>
      </c>
      <c r="C15" s="7">
        <v>9142460161.7700005</v>
      </c>
      <c r="D15" s="7">
        <v>15095508328.23</v>
      </c>
      <c r="E15" s="8" t="str">
        <f>IF(D15&gt;B15,"+","-")</f>
        <v>+</v>
      </c>
      <c r="F15" s="7">
        <f>ABS(D15-B15)</f>
        <v>95508328.229999542</v>
      </c>
      <c r="G15" s="6"/>
    </row>
    <row r="16" spans="1:7" ht="23.25">
      <c r="A16" s="7" t="s">
        <v>19</v>
      </c>
      <c r="B16" s="11">
        <v>16850000000</v>
      </c>
      <c r="C16" s="11">
        <v>9258716831.7900009</v>
      </c>
      <c r="D16" s="11">
        <v>16576033890.219999</v>
      </c>
      <c r="E16" s="12" t="str">
        <f t="shared" si="0"/>
        <v>-</v>
      </c>
      <c r="F16" s="11">
        <f t="shared" si="1"/>
        <v>273966109.78000069</v>
      </c>
      <c r="G16" s="6"/>
    </row>
    <row r="17" spans="1:7" ht="23.25">
      <c r="A17" s="7" t="s">
        <v>20</v>
      </c>
      <c r="B17" s="4"/>
      <c r="C17" s="4"/>
      <c r="D17" s="4"/>
      <c r="E17" s="5"/>
      <c r="F17" s="4"/>
      <c r="G17" s="6"/>
    </row>
    <row r="18" spans="1:7" s="9" customFormat="1" ht="23.25">
      <c r="A18" s="7" t="s">
        <v>21</v>
      </c>
      <c r="B18" s="13">
        <v>32800000000</v>
      </c>
      <c r="C18" s="7">
        <v>5815322418.54</v>
      </c>
      <c r="D18" s="7">
        <v>26615428593.619999</v>
      </c>
      <c r="E18" s="8" t="str">
        <f t="shared" ref="E18:E27" si="2">IF(D18&gt;B18,"+","-")</f>
        <v>-</v>
      </c>
      <c r="F18" s="7">
        <f t="shared" ref="F18:F27" si="3">ABS(D18-B18)</f>
        <v>6184571406.3800011</v>
      </c>
      <c r="G18" s="6"/>
    </row>
    <row r="19" spans="1:7" ht="23.25">
      <c r="A19" s="7" t="s">
        <v>22</v>
      </c>
      <c r="B19" s="13">
        <v>14500000000</v>
      </c>
      <c r="C19" s="14">
        <v>1127605755.9400001</v>
      </c>
      <c r="D19" s="7">
        <v>12966972122.790001</v>
      </c>
      <c r="E19" s="15" t="str">
        <f t="shared" si="2"/>
        <v>-</v>
      </c>
      <c r="F19" s="7">
        <f t="shared" si="3"/>
        <v>1533027877.2099991</v>
      </c>
      <c r="G19" s="6"/>
    </row>
    <row r="20" spans="1:7" ht="23.25">
      <c r="A20" s="7" t="s">
        <v>23</v>
      </c>
      <c r="B20" s="13">
        <v>4900000000</v>
      </c>
      <c r="C20" s="14">
        <v>660837338.76999998</v>
      </c>
      <c r="D20" s="14">
        <v>3749220854.3200002</v>
      </c>
      <c r="E20" s="8" t="s">
        <v>7</v>
      </c>
      <c r="F20" s="7">
        <f t="shared" si="3"/>
        <v>1150779145.6799998</v>
      </c>
      <c r="G20" s="6"/>
    </row>
    <row r="21" spans="1:7" ht="23.25">
      <c r="A21" s="7" t="s">
        <v>24</v>
      </c>
      <c r="B21" s="16">
        <v>12200000000</v>
      </c>
      <c r="C21" s="14">
        <v>617034044</v>
      </c>
      <c r="D21" s="17">
        <v>7867534616</v>
      </c>
      <c r="E21" s="8" t="str">
        <f t="shared" si="2"/>
        <v>-</v>
      </c>
      <c r="F21" s="7">
        <f t="shared" si="3"/>
        <v>4332465384</v>
      </c>
      <c r="G21" s="6"/>
    </row>
    <row r="22" spans="1:7" ht="23.25">
      <c r="A22" s="18" t="s">
        <v>25</v>
      </c>
      <c r="B22" s="16"/>
      <c r="C22" s="7"/>
      <c r="D22" s="17"/>
      <c r="E22" s="8"/>
      <c r="F22" s="19"/>
      <c r="G22" s="20"/>
    </row>
    <row r="23" spans="1:7" ht="23.25">
      <c r="A23" s="7" t="s">
        <v>26</v>
      </c>
      <c r="B23" s="13">
        <v>3790000000</v>
      </c>
      <c r="C23" s="7">
        <v>346972530.23000002</v>
      </c>
      <c r="D23" s="7">
        <v>3534798432.8800001</v>
      </c>
      <c r="E23" s="8" t="str">
        <f>IF(D23&gt;B23,"+","-")</f>
        <v>-</v>
      </c>
      <c r="F23" s="7">
        <f>ABS(D23-B23)</f>
        <v>255201567.11999989</v>
      </c>
      <c r="G23" s="6"/>
    </row>
    <row r="24" spans="1:7" ht="23.25">
      <c r="A24" s="7" t="s">
        <v>27</v>
      </c>
      <c r="B24" s="7">
        <v>4800000</v>
      </c>
      <c r="C24" s="14">
        <v>177361.26</v>
      </c>
      <c r="D24" s="14">
        <v>1687284.13</v>
      </c>
      <c r="E24" s="8" t="s">
        <v>7</v>
      </c>
      <c r="F24" s="7">
        <f>ABS(D24-B24)</f>
        <v>3112715.87</v>
      </c>
      <c r="G24" s="6"/>
    </row>
    <row r="25" spans="1:7" ht="23.25">
      <c r="A25" s="7" t="s">
        <v>28</v>
      </c>
      <c r="B25" s="7">
        <v>200000</v>
      </c>
      <c r="C25" s="14">
        <v>5310</v>
      </c>
      <c r="D25" s="14">
        <v>142870</v>
      </c>
      <c r="E25" s="8" t="s">
        <v>7</v>
      </c>
      <c r="F25" s="7">
        <f>ABS(D25-B25)</f>
        <v>57130</v>
      </c>
      <c r="G25" s="6"/>
    </row>
    <row r="26" spans="1:7" ht="23.25">
      <c r="A26" s="7" t="s">
        <v>29</v>
      </c>
      <c r="B26" s="7">
        <v>105000000</v>
      </c>
      <c r="C26" s="7">
        <v>6006670</v>
      </c>
      <c r="D26" s="7">
        <v>43509207.729999997</v>
      </c>
      <c r="E26" s="8" t="str">
        <f>IF(D26&gt;B26,"+","-")</f>
        <v>-</v>
      </c>
      <c r="F26" s="7">
        <f>ABS(D26-B26)</f>
        <v>61490792.270000003</v>
      </c>
      <c r="G26" s="6"/>
    </row>
    <row r="27" spans="1:7" ht="23.25">
      <c r="A27" s="7" t="s">
        <v>30</v>
      </c>
      <c r="B27" s="21">
        <v>68300000000</v>
      </c>
      <c r="C27" s="21">
        <v>8573961428.7399998</v>
      </c>
      <c r="D27" s="21">
        <v>54779293981.470001</v>
      </c>
      <c r="E27" s="12" t="str">
        <f t="shared" si="2"/>
        <v>-</v>
      </c>
      <c r="F27" s="11">
        <f t="shared" si="3"/>
        <v>13520706018.529999</v>
      </c>
      <c r="G27" s="6"/>
    </row>
    <row r="28" spans="1:7" ht="23.25">
      <c r="A28" s="22" t="s">
        <v>31</v>
      </c>
      <c r="B28" s="23">
        <v>85150000000</v>
      </c>
      <c r="C28" s="23">
        <v>17832678260.529999</v>
      </c>
      <c r="D28" s="23">
        <v>71355327871.690002</v>
      </c>
      <c r="E28" s="24" t="str">
        <f>IF(D28&gt;B28,"+","-")</f>
        <v>-</v>
      </c>
      <c r="F28" s="23">
        <f>ABS(D28-B28)</f>
        <v>13794672128.309998</v>
      </c>
      <c r="G28" s="6"/>
    </row>
    <row r="29" spans="1:7" ht="23.25">
      <c r="A29" s="7" t="s">
        <v>32</v>
      </c>
      <c r="B29" s="4"/>
      <c r="C29" s="4"/>
      <c r="D29" s="4"/>
      <c r="E29" s="5"/>
      <c r="F29" s="4"/>
      <c r="G29" s="6"/>
    </row>
    <row r="30" spans="1:7" ht="23.25">
      <c r="A30" s="7" t="s">
        <v>33</v>
      </c>
      <c r="B30" s="7"/>
      <c r="C30" s="7"/>
      <c r="D30" s="7"/>
      <c r="E30" s="8"/>
      <c r="F30" s="7"/>
      <c r="G30" s="6"/>
    </row>
    <row r="31" spans="1:7" s="9" customFormat="1" ht="23.25">
      <c r="A31" s="7" t="s">
        <v>34</v>
      </c>
      <c r="B31" s="7">
        <v>800000000</v>
      </c>
      <c r="C31" s="7">
        <v>52543225</v>
      </c>
      <c r="D31" s="7">
        <v>484145320</v>
      </c>
      <c r="E31" s="8" t="str">
        <f t="shared" ref="E31:E38" si="4">IF(D31&gt;B31,"+","-")</f>
        <v>-</v>
      </c>
      <c r="F31" s="7">
        <f t="shared" ref="F31:F42" si="5">ABS(D31-B31)</f>
        <v>315854680</v>
      </c>
      <c r="G31" s="6"/>
    </row>
    <row r="32" spans="1:7" ht="23.25">
      <c r="A32" s="7" t="s">
        <v>35</v>
      </c>
      <c r="B32" s="7">
        <v>42700000</v>
      </c>
      <c r="C32" s="7">
        <v>3459830</v>
      </c>
      <c r="D32" s="7">
        <v>30468590</v>
      </c>
      <c r="E32" s="8" t="str">
        <f t="shared" si="4"/>
        <v>-</v>
      </c>
      <c r="F32" s="7">
        <f t="shared" si="5"/>
        <v>12231410</v>
      </c>
      <c r="G32" s="6"/>
    </row>
    <row r="33" spans="1:7" ht="23.25">
      <c r="A33" s="7" t="s">
        <v>36</v>
      </c>
      <c r="B33" s="7">
        <v>37000000</v>
      </c>
      <c r="C33" s="7">
        <v>3346882.28</v>
      </c>
      <c r="D33" s="7">
        <v>27241043.829999998</v>
      </c>
      <c r="E33" s="8" t="str">
        <f t="shared" si="4"/>
        <v>-</v>
      </c>
      <c r="F33" s="7">
        <f t="shared" si="5"/>
        <v>9758956.1700000018</v>
      </c>
      <c r="G33" s="6"/>
    </row>
    <row r="34" spans="1:7" s="9" customFormat="1" ht="23.25">
      <c r="A34" s="7" t="s">
        <v>37</v>
      </c>
      <c r="B34" s="7">
        <v>60000000</v>
      </c>
      <c r="C34" s="7">
        <v>3998969.99</v>
      </c>
      <c r="D34" s="7">
        <v>40296584.969999999</v>
      </c>
      <c r="E34" s="8" t="str">
        <f t="shared" si="4"/>
        <v>-</v>
      </c>
      <c r="F34" s="7">
        <f t="shared" si="5"/>
        <v>19703415.030000001</v>
      </c>
      <c r="G34" s="6"/>
    </row>
    <row r="35" spans="1:7" ht="23.25">
      <c r="A35" s="7" t="s">
        <v>38</v>
      </c>
      <c r="B35" s="7">
        <v>5000</v>
      </c>
      <c r="C35" s="14" t="s">
        <v>7</v>
      </c>
      <c r="D35" s="14" t="s">
        <v>7</v>
      </c>
      <c r="E35" s="8" t="str">
        <f t="shared" si="4"/>
        <v>+</v>
      </c>
      <c r="F35" s="7">
        <f>B35</f>
        <v>5000</v>
      </c>
      <c r="G35" s="6"/>
    </row>
    <row r="36" spans="1:7" ht="23.25">
      <c r="A36" s="7" t="s">
        <v>39</v>
      </c>
      <c r="B36" s="7">
        <v>77000000</v>
      </c>
      <c r="C36" s="7">
        <v>7212660</v>
      </c>
      <c r="D36" s="7">
        <v>64773583</v>
      </c>
      <c r="E36" s="8" t="str">
        <f t="shared" si="4"/>
        <v>-</v>
      </c>
      <c r="F36" s="7">
        <f t="shared" si="5"/>
        <v>12226417</v>
      </c>
      <c r="G36" s="6"/>
    </row>
    <row r="37" spans="1:7" ht="23.25">
      <c r="A37" s="7" t="s">
        <v>40</v>
      </c>
      <c r="B37" s="25">
        <v>900000</v>
      </c>
      <c r="C37" s="7">
        <v>50390</v>
      </c>
      <c r="D37" s="7">
        <v>500027</v>
      </c>
      <c r="E37" s="8" t="str">
        <f t="shared" si="4"/>
        <v>-</v>
      </c>
      <c r="F37" s="7">
        <f t="shared" si="5"/>
        <v>399973</v>
      </c>
      <c r="G37" s="6"/>
    </row>
    <row r="38" spans="1:7" ht="23.25">
      <c r="A38" s="7" t="s">
        <v>41</v>
      </c>
      <c r="B38" s="25">
        <v>13000000</v>
      </c>
      <c r="C38" s="7">
        <v>1042700</v>
      </c>
      <c r="D38" s="7">
        <v>9247800</v>
      </c>
      <c r="E38" s="8" t="str">
        <f t="shared" si="4"/>
        <v>-</v>
      </c>
      <c r="F38" s="7">
        <f t="shared" si="5"/>
        <v>3752200</v>
      </c>
      <c r="G38" s="6"/>
    </row>
    <row r="39" spans="1:7" s="9" customFormat="1" ht="23.25">
      <c r="A39" s="7" t="s">
        <v>42</v>
      </c>
      <c r="B39" s="7">
        <v>360000</v>
      </c>
      <c r="C39" s="14">
        <v>0</v>
      </c>
      <c r="D39" s="14">
        <v>10875</v>
      </c>
      <c r="E39" s="8" t="s">
        <v>7</v>
      </c>
      <c r="F39" s="7">
        <f t="shared" si="5"/>
        <v>349125</v>
      </c>
      <c r="G39" s="6"/>
    </row>
    <row r="40" spans="1:7" s="9" customFormat="1" ht="23.25">
      <c r="A40" s="7" t="s">
        <v>43</v>
      </c>
      <c r="B40" s="7">
        <v>35000</v>
      </c>
      <c r="C40" s="14">
        <v>0</v>
      </c>
      <c r="D40" s="14">
        <v>29450</v>
      </c>
      <c r="E40" s="8" t="s">
        <v>7</v>
      </c>
      <c r="F40" s="7">
        <f t="shared" si="5"/>
        <v>5550</v>
      </c>
      <c r="G40" s="6"/>
    </row>
    <row r="41" spans="1:7" s="9" customFormat="1" ht="23.25">
      <c r="A41" s="7" t="s">
        <v>44</v>
      </c>
      <c r="B41" s="7">
        <v>42700000</v>
      </c>
      <c r="C41" s="14">
        <v>500</v>
      </c>
      <c r="D41" s="14">
        <v>500</v>
      </c>
      <c r="E41" s="8" t="s">
        <v>7</v>
      </c>
      <c r="F41" s="7">
        <f t="shared" si="5"/>
        <v>42699500</v>
      </c>
      <c r="G41" s="6"/>
    </row>
    <row r="42" spans="1:7" s="9" customFormat="1" ht="23.25">
      <c r="A42" s="7" t="s">
        <v>45</v>
      </c>
      <c r="B42" s="7">
        <v>13000000</v>
      </c>
      <c r="C42" s="14">
        <v>6900</v>
      </c>
      <c r="D42" s="14">
        <v>43600</v>
      </c>
      <c r="E42" s="8" t="s">
        <v>7</v>
      </c>
      <c r="F42" s="7">
        <f t="shared" si="5"/>
        <v>12956400</v>
      </c>
      <c r="G42" s="6"/>
    </row>
    <row r="43" spans="1:7" ht="23.25">
      <c r="A43" s="23"/>
      <c r="B43" s="23"/>
      <c r="C43" s="23"/>
      <c r="D43" s="23"/>
      <c r="E43" s="24"/>
      <c r="F43" s="23"/>
      <c r="G43" s="6"/>
    </row>
    <row r="44" spans="1:7" ht="23.25">
      <c r="A44" s="17"/>
      <c r="B44" s="25"/>
      <c r="C44" s="17"/>
      <c r="D44" s="17"/>
      <c r="E44" s="26"/>
      <c r="F44" s="17"/>
      <c r="G44" s="6"/>
    </row>
    <row r="45" spans="1:7" ht="23.25">
      <c r="A45" s="52" t="s">
        <v>46</v>
      </c>
      <c r="B45" s="52"/>
      <c r="C45" s="52"/>
      <c r="D45" s="52"/>
      <c r="E45" s="52"/>
      <c r="F45" s="52"/>
      <c r="G45" s="6"/>
    </row>
    <row r="46" spans="1:7" ht="23.25">
      <c r="A46" s="52"/>
      <c r="B46" s="52"/>
      <c r="C46" s="52"/>
      <c r="D46" s="52"/>
      <c r="E46" s="52"/>
      <c r="F46" s="52"/>
      <c r="G46" s="6"/>
    </row>
    <row r="47" spans="1:7" s="9" customFormat="1" ht="23.25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3.25">
      <c r="A48" s="3"/>
      <c r="B48" s="3" t="str">
        <f>+B5</f>
        <v>ปี 2567</v>
      </c>
      <c r="C48" s="3"/>
      <c r="D48" s="3"/>
      <c r="E48" s="3" t="s">
        <v>7</v>
      </c>
      <c r="F48" s="3" t="s">
        <v>47</v>
      </c>
      <c r="G48" s="6"/>
    </row>
    <row r="49" spans="1:7" s="9" customFormat="1" ht="23.25">
      <c r="A49" s="27" t="s">
        <v>48</v>
      </c>
      <c r="B49" s="28"/>
      <c r="C49" s="28"/>
      <c r="D49" s="28"/>
      <c r="E49" s="28"/>
      <c r="F49" s="28"/>
      <c r="G49" s="6"/>
    </row>
    <row r="50" spans="1:7" s="9" customFormat="1" ht="23.25">
      <c r="A50" s="7" t="s">
        <v>49</v>
      </c>
      <c r="B50" s="7">
        <v>800000000</v>
      </c>
      <c r="C50" s="7">
        <v>1500</v>
      </c>
      <c r="D50" s="7">
        <v>1500</v>
      </c>
      <c r="E50" s="8" t="str">
        <f t="shared" ref="E50:E55" si="6">IF(D50&gt;B50,"+","-")</f>
        <v>-</v>
      </c>
      <c r="F50" s="7">
        <f t="shared" ref="F50:F55" si="7">ABS(D50-B50)</f>
        <v>799998500</v>
      </c>
      <c r="G50" s="6"/>
    </row>
    <row r="51" spans="1:7" s="9" customFormat="1" ht="23.25">
      <c r="A51" s="7" t="s">
        <v>50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3.25">
      <c r="A52" s="7" t="s">
        <v>51</v>
      </c>
      <c r="B52" s="7">
        <v>98000000</v>
      </c>
      <c r="C52" s="7">
        <v>8396100</v>
      </c>
      <c r="D52" s="7">
        <v>79539722</v>
      </c>
      <c r="E52" s="8" t="str">
        <f t="shared" si="6"/>
        <v>-</v>
      </c>
      <c r="F52" s="7">
        <f t="shared" si="7"/>
        <v>18460278</v>
      </c>
      <c r="G52" s="6"/>
    </row>
    <row r="53" spans="1:7" s="9" customFormat="1" ht="23.25">
      <c r="A53" s="7" t="s">
        <v>52</v>
      </c>
      <c r="B53" s="7">
        <v>300000</v>
      </c>
      <c r="C53" s="14">
        <v>21491.25</v>
      </c>
      <c r="D53" s="14">
        <v>328268.25</v>
      </c>
      <c r="E53" s="8" t="s">
        <v>7</v>
      </c>
      <c r="F53" s="7">
        <f t="shared" si="7"/>
        <v>28268.25</v>
      </c>
      <c r="G53" s="6"/>
    </row>
    <row r="54" spans="1:7" s="9" customFormat="1" ht="23.25">
      <c r="A54" s="7" t="s">
        <v>53</v>
      </c>
      <c r="B54" s="14">
        <v>70000000</v>
      </c>
      <c r="C54" s="7">
        <v>0</v>
      </c>
      <c r="D54" s="14">
        <v>0</v>
      </c>
      <c r="E54" s="8" t="s">
        <v>7</v>
      </c>
      <c r="F54" s="7">
        <f t="shared" si="7"/>
        <v>70000000</v>
      </c>
      <c r="G54" s="6"/>
    </row>
    <row r="55" spans="1:7" ht="23.25">
      <c r="A55" s="7" t="s">
        <v>54</v>
      </c>
      <c r="B55" s="11">
        <f>SUM(B31:B42)+SUM(B49:B54)</f>
        <v>2170000000</v>
      </c>
      <c r="C55" s="11">
        <v>80081148.519999996</v>
      </c>
      <c r="D55" s="11">
        <v>736626864.04999995</v>
      </c>
      <c r="E55" s="12" t="str">
        <f t="shared" si="6"/>
        <v>-</v>
      </c>
      <c r="F55" s="11">
        <f t="shared" si="7"/>
        <v>1433373135.95</v>
      </c>
      <c r="G55" s="6"/>
    </row>
    <row r="56" spans="1:7" ht="23.25">
      <c r="A56" s="7" t="s">
        <v>55</v>
      </c>
      <c r="B56" s="7"/>
      <c r="C56" s="7"/>
      <c r="D56" s="7"/>
      <c r="E56" s="8"/>
      <c r="F56" s="7"/>
      <c r="G56" s="6"/>
    </row>
    <row r="57" spans="1:7" ht="23.25">
      <c r="A57" s="7" t="s">
        <v>56</v>
      </c>
      <c r="B57" s="7">
        <v>138000000</v>
      </c>
      <c r="C57" s="7">
        <v>8830562.8000000007</v>
      </c>
      <c r="D57" s="7">
        <v>110355174.5</v>
      </c>
      <c r="E57" s="8" t="str">
        <f>IF(D57&gt;B57,"+","-")</f>
        <v>-</v>
      </c>
      <c r="F57" s="7">
        <f>ABS(D57-B57)</f>
        <v>27644825.5</v>
      </c>
      <c r="G57" s="6"/>
    </row>
    <row r="58" spans="1:7" ht="23.25">
      <c r="A58" s="7" t="s">
        <v>57</v>
      </c>
      <c r="B58" s="7">
        <v>22000000</v>
      </c>
      <c r="C58" s="7">
        <v>1907642</v>
      </c>
      <c r="D58" s="7">
        <v>20312677</v>
      </c>
      <c r="E58" s="8" t="str">
        <f t="shared" ref="E58:E63" si="8">IF(D58&gt;B58,"+","-")</f>
        <v>-</v>
      </c>
      <c r="F58" s="7">
        <f t="shared" ref="F58:F65" si="9">ABS(D58-B58)</f>
        <v>1687323</v>
      </c>
      <c r="G58" s="6"/>
    </row>
    <row r="59" spans="1:7" ht="23.25">
      <c r="A59" s="7" t="s">
        <v>58</v>
      </c>
      <c r="B59" s="7">
        <v>200000</v>
      </c>
      <c r="C59" s="7">
        <v>18570</v>
      </c>
      <c r="D59" s="7">
        <v>216485</v>
      </c>
      <c r="E59" s="8" t="str">
        <f t="shared" si="8"/>
        <v>+</v>
      </c>
      <c r="F59" s="7">
        <f t="shared" si="9"/>
        <v>16485</v>
      </c>
      <c r="G59" s="6"/>
    </row>
    <row r="60" spans="1:7" ht="23.25">
      <c r="A60" s="7" t="s">
        <v>59</v>
      </c>
      <c r="B60" s="7">
        <v>3000000</v>
      </c>
      <c r="C60" s="14">
        <v>170000</v>
      </c>
      <c r="D60" s="7">
        <v>2453500</v>
      </c>
      <c r="E60" s="8" t="str">
        <f t="shared" si="8"/>
        <v>-</v>
      </c>
      <c r="F60" s="7">
        <f t="shared" si="9"/>
        <v>546500</v>
      </c>
      <c r="G60" s="6"/>
    </row>
    <row r="61" spans="1:7" ht="23.25">
      <c r="A61" s="7" t="s">
        <v>60</v>
      </c>
      <c r="B61" s="7">
        <v>300000</v>
      </c>
      <c r="C61" s="7">
        <v>1500</v>
      </c>
      <c r="D61" s="7">
        <v>205375</v>
      </c>
      <c r="E61" s="8" t="str">
        <f t="shared" si="8"/>
        <v>-</v>
      </c>
      <c r="F61" s="7">
        <f t="shared" si="9"/>
        <v>94625</v>
      </c>
      <c r="G61" s="6"/>
    </row>
    <row r="62" spans="1:7" ht="23.25">
      <c r="A62" s="7" t="s">
        <v>61</v>
      </c>
      <c r="B62" s="7">
        <v>1500000</v>
      </c>
      <c r="C62" s="14">
        <v>3020</v>
      </c>
      <c r="D62" s="7">
        <v>262320</v>
      </c>
      <c r="E62" s="8" t="str">
        <f t="shared" si="8"/>
        <v>-</v>
      </c>
      <c r="F62" s="7">
        <f t="shared" si="9"/>
        <v>1237680</v>
      </c>
      <c r="G62" s="6"/>
    </row>
    <row r="63" spans="1:7" ht="23.25">
      <c r="A63" s="7" t="s">
        <v>62</v>
      </c>
      <c r="B63" s="7">
        <v>15000000</v>
      </c>
      <c r="C63" s="7">
        <v>1351272</v>
      </c>
      <c r="D63" s="7">
        <v>14022533</v>
      </c>
      <c r="E63" s="8" t="str">
        <f t="shared" si="8"/>
        <v>-</v>
      </c>
      <c r="F63" s="7">
        <f t="shared" si="9"/>
        <v>977467</v>
      </c>
      <c r="G63" s="6"/>
    </row>
    <row r="64" spans="1:7" ht="23.25">
      <c r="A64" s="7" t="s">
        <v>63</v>
      </c>
      <c r="B64" s="7"/>
      <c r="C64" s="7"/>
      <c r="D64" s="7"/>
      <c r="E64" s="8"/>
      <c r="F64" s="7"/>
      <c r="G64" s="6"/>
    </row>
    <row r="65" spans="1:7" ht="23.25">
      <c r="A65" s="7" t="s">
        <v>64</v>
      </c>
      <c r="B65" s="11">
        <f>SUM(B57:B63)</f>
        <v>180000000</v>
      </c>
      <c r="C65" s="11">
        <v>12282566.800000001</v>
      </c>
      <c r="D65" s="11">
        <v>147828064.5</v>
      </c>
      <c r="E65" s="12" t="str">
        <f>IF(D65&gt;B65,"+","-")</f>
        <v>-</v>
      </c>
      <c r="F65" s="11">
        <f t="shared" si="9"/>
        <v>32171935.5</v>
      </c>
      <c r="G65" s="6"/>
    </row>
    <row r="66" spans="1:7" ht="23.25">
      <c r="A66" s="7" t="s">
        <v>65</v>
      </c>
      <c r="B66" s="7"/>
      <c r="C66" s="7"/>
      <c r="D66" s="7"/>
      <c r="E66" s="8"/>
      <c r="F66" s="7"/>
      <c r="G66" s="6"/>
    </row>
    <row r="67" spans="1:7" ht="23.25">
      <c r="A67" s="7" t="s">
        <v>66</v>
      </c>
      <c r="B67" s="7">
        <v>90000000</v>
      </c>
      <c r="C67" s="7">
        <v>7652216.5</v>
      </c>
      <c r="D67" s="7">
        <v>61945836.560000002</v>
      </c>
      <c r="E67" s="8" t="str">
        <f>IF(D67&gt;B67,"+","-")</f>
        <v>-</v>
      </c>
      <c r="F67" s="7">
        <f>ABS(D67-B67)</f>
        <v>28054163.439999998</v>
      </c>
      <c r="G67" s="6"/>
    </row>
    <row r="68" spans="1:7" s="9" customFormat="1" ht="23.25">
      <c r="A68" s="7" t="s">
        <v>67</v>
      </c>
      <c r="B68" s="11">
        <f>+B67</f>
        <v>90000000</v>
      </c>
      <c r="C68" s="11">
        <v>7652216.5</v>
      </c>
      <c r="D68" s="11">
        <v>61945836.560000002</v>
      </c>
      <c r="E68" s="12" t="str">
        <f t="shared" ref="E68:E82" si="10">IF(D68&gt;B68,"+","-")</f>
        <v>-</v>
      </c>
      <c r="F68" s="11">
        <f>ABS(D68-B68)</f>
        <v>28054163.439999998</v>
      </c>
      <c r="G68" s="6"/>
    </row>
    <row r="69" spans="1:7" ht="23.25">
      <c r="A69" s="7" t="s">
        <v>68</v>
      </c>
      <c r="B69" s="7"/>
      <c r="C69" s="7"/>
      <c r="D69" s="7"/>
      <c r="E69" s="8"/>
      <c r="F69" s="7"/>
      <c r="G69" s="6"/>
    </row>
    <row r="70" spans="1:7" ht="23.25">
      <c r="A70" s="7" t="s">
        <v>69</v>
      </c>
      <c r="B70" s="7">
        <v>15000000</v>
      </c>
      <c r="C70" s="7">
        <v>2260593</v>
      </c>
      <c r="D70" s="7">
        <v>20499815</v>
      </c>
      <c r="E70" s="8" t="str">
        <f t="shared" si="10"/>
        <v>+</v>
      </c>
      <c r="F70" s="7">
        <f t="shared" ref="F70:F83" si="11">ABS(D70-B70)</f>
        <v>5499815</v>
      </c>
      <c r="G70" s="6"/>
    </row>
    <row r="71" spans="1:7" ht="23.25">
      <c r="A71" s="7" t="s">
        <v>70</v>
      </c>
      <c r="B71" s="7">
        <v>500000</v>
      </c>
      <c r="C71" s="7">
        <v>75912</v>
      </c>
      <c r="D71" s="7">
        <v>275310</v>
      </c>
      <c r="E71" s="8" t="str">
        <f t="shared" si="10"/>
        <v>-</v>
      </c>
      <c r="F71" s="7">
        <f t="shared" si="11"/>
        <v>224690</v>
      </c>
      <c r="G71" s="6"/>
    </row>
    <row r="72" spans="1:7" s="9" customFormat="1" ht="23.25">
      <c r="A72" s="7" t="s">
        <v>71</v>
      </c>
      <c r="B72" s="7">
        <v>1000000</v>
      </c>
      <c r="C72" s="14">
        <v>35040</v>
      </c>
      <c r="D72" s="14">
        <v>374520</v>
      </c>
      <c r="E72" s="8" t="s">
        <v>7</v>
      </c>
      <c r="F72" s="7">
        <f t="shared" si="11"/>
        <v>625480</v>
      </c>
      <c r="G72" s="6"/>
    </row>
    <row r="73" spans="1:7" ht="23.25">
      <c r="A73" s="7" t="s">
        <v>72</v>
      </c>
      <c r="B73" s="7">
        <v>5000000</v>
      </c>
      <c r="C73" s="7">
        <v>433197.5</v>
      </c>
      <c r="D73" s="7">
        <v>4966438</v>
      </c>
      <c r="E73" s="8" t="str">
        <f t="shared" si="10"/>
        <v>-</v>
      </c>
      <c r="F73" s="7">
        <f t="shared" si="11"/>
        <v>33562</v>
      </c>
      <c r="G73" s="6"/>
    </row>
    <row r="74" spans="1:7" ht="23.25">
      <c r="A74" s="7" t="s">
        <v>73</v>
      </c>
      <c r="B74" s="7">
        <v>4000000</v>
      </c>
      <c r="C74" s="14">
        <v>226930</v>
      </c>
      <c r="D74" s="7">
        <v>1959531</v>
      </c>
      <c r="E74" s="8" t="str">
        <f t="shared" si="10"/>
        <v>-</v>
      </c>
      <c r="F74" s="7">
        <f t="shared" si="11"/>
        <v>2040469</v>
      </c>
      <c r="G74" s="6"/>
    </row>
    <row r="75" spans="1:7" ht="23.25">
      <c r="A75" s="7" t="s">
        <v>74</v>
      </c>
      <c r="B75" s="7">
        <v>80000</v>
      </c>
      <c r="C75" s="14">
        <v>5000</v>
      </c>
      <c r="D75" s="14">
        <v>70800</v>
      </c>
      <c r="E75" s="8" t="s">
        <v>7</v>
      </c>
      <c r="F75" s="7">
        <f t="shared" si="11"/>
        <v>9200</v>
      </c>
      <c r="G75" s="6"/>
    </row>
    <row r="76" spans="1:7" ht="23.25">
      <c r="A76" s="7" t="s">
        <v>75</v>
      </c>
      <c r="B76" s="7">
        <v>7700000</v>
      </c>
      <c r="C76" s="7">
        <v>195911</v>
      </c>
      <c r="D76" s="7">
        <v>3986991</v>
      </c>
      <c r="E76" s="8" t="str">
        <f>IF(D76&gt;B76,"+","-")</f>
        <v>-</v>
      </c>
      <c r="F76" s="7">
        <f>ABS(D76-B76)</f>
        <v>3713009</v>
      </c>
      <c r="G76" s="6"/>
    </row>
    <row r="77" spans="1:7" s="9" customFormat="1" ht="23.25">
      <c r="A77" s="7" t="s">
        <v>76</v>
      </c>
      <c r="B77" s="7">
        <v>14000000</v>
      </c>
      <c r="C77" s="14">
        <v>1271560</v>
      </c>
      <c r="D77" s="7">
        <v>13459695</v>
      </c>
      <c r="E77" s="8" t="str">
        <f>IF(D77&gt;B77,"+","-")</f>
        <v>-</v>
      </c>
      <c r="F77" s="7">
        <f>ABS(D77-B77)</f>
        <v>540305</v>
      </c>
      <c r="G77" s="6"/>
    </row>
    <row r="78" spans="1:7" ht="23.25">
      <c r="A78" s="7" t="s">
        <v>77</v>
      </c>
      <c r="B78" s="7">
        <v>10000</v>
      </c>
      <c r="C78" s="14">
        <v>4160</v>
      </c>
      <c r="D78" s="14">
        <v>31320</v>
      </c>
      <c r="E78" s="8" t="str">
        <f t="shared" si="10"/>
        <v>+</v>
      </c>
      <c r="F78" s="7">
        <f>ABS(D78-B78)</f>
        <v>21320</v>
      </c>
      <c r="G78" s="6"/>
    </row>
    <row r="79" spans="1:7" ht="23.25">
      <c r="A79" s="7" t="s">
        <v>78</v>
      </c>
      <c r="B79" s="7">
        <v>12500000</v>
      </c>
      <c r="C79" s="14">
        <v>601675</v>
      </c>
      <c r="D79" s="7">
        <v>5722725</v>
      </c>
      <c r="E79" s="8" t="str">
        <f t="shared" si="10"/>
        <v>-</v>
      </c>
      <c r="F79" s="7">
        <f t="shared" si="11"/>
        <v>6777275</v>
      </c>
      <c r="G79" s="6"/>
    </row>
    <row r="80" spans="1:7" ht="23.25">
      <c r="A80" s="7" t="s">
        <v>79</v>
      </c>
      <c r="B80" s="7">
        <v>150000</v>
      </c>
      <c r="C80" s="14">
        <v>11040</v>
      </c>
      <c r="D80" s="7">
        <v>79725</v>
      </c>
      <c r="E80" s="8" t="str">
        <f t="shared" si="10"/>
        <v>-</v>
      </c>
      <c r="F80" s="7">
        <f t="shared" si="11"/>
        <v>70275</v>
      </c>
      <c r="G80" s="6"/>
    </row>
    <row r="81" spans="1:7" ht="23.25">
      <c r="A81" s="7" t="s">
        <v>80</v>
      </c>
      <c r="B81" s="7">
        <v>60000</v>
      </c>
      <c r="C81" s="14" t="s">
        <v>7</v>
      </c>
      <c r="D81" s="14" t="s">
        <v>7</v>
      </c>
      <c r="E81" s="8" t="s">
        <v>7</v>
      </c>
      <c r="F81" s="7">
        <f>B81</f>
        <v>60000</v>
      </c>
      <c r="G81" s="6"/>
    </row>
    <row r="82" spans="1:7" ht="23.25">
      <c r="A82" s="7" t="s">
        <v>81</v>
      </c>
      <c r="B82" s="11">
        <f>SUM(B70:B81)</f>
        <v>60000000</v>
      </c>
      <c r="C82" s="11">
        <v>5121018.5</v>
      </c>
      <c r="D82" s="11">
        <v>51426870</v>
      </c>
      <c r="E82" s="12" t="str">
        <f t="shared" si="10"/>
        <v>-</v>
      </c>
      <c r="F82" s="11">
        <f t="shared" si="11"/>
        <v>8573130</v>
      </c>
      <c r="G82" s="6"/>
    </row>
    <row r="83" spans="1:7" ht="23.25">
      <c r="A83" s="29" t="s">
        <v>82</v>
      </c>
      <c r="B83" s="23">
        <f>+B82+B68+B65+B55</f>
        <v>2500000000</v>
      </c>
      <c r="C83" s="23">
        <v>105136950.31999999</v>
      </c>
      <c r="D83" s="23">
        <v>997837635.11000001</v>
      </c>
      <c r="E83" s="24" t="str">
        <f>IF(D83&gt;B83,"+","-")</f>
        <v>-</v>
      </c>
      <c r="F83" s="11">
        <f t="shared" si="11"/>
        <v>1502162364.8899999</v>
      </c>
      <c r="G83" s="6"/>
    </row>
    <row r="84" spans="1:7" ht="23.25">
      <c r="A84" s="30"/>
      <c r="B84" s="17"/>
      <c r="C84" s="17"/>
      <c r="D84" s="17"/>
      <c r="E84" s="26"/>
      <c r="F84" s="17"/>
      <c r="G84" s="6"/>
    </row>
    <row r="85" spans="1:7" ht="23.25">
      <c r="A85" s="30"/>
      <c r="B85" s="17"/>
      <c r="C85" s="17"/>
      <c r="D85" s="17"/>
      <c r="E85" s="26"/>
      <c r="F85" s="17"/>
      <c r="G85" s="6"/>
    </row>
    <row r="86" spans="1:7" ht="23.25">
      <c r="A86" s="52" t="s">
        <v>83</v>
      </c>
      <c r="B86" s="52"/>
      <c r="C86" s="52"/>
      <c r="D86" s="52"/>
      <c r="E86" s="52"/>
      <c r="F86" s="52"/>
      <c r="G86" s="6"/>
    </row>
    <row r="87" spans="1:7" ht="23.25">
      <c r="A87" s="52"/>
      <c r="B87" s="52"/>
      <c r="C87" s="52"/>
      <c r="D87" s="52"/>
      <c r="E87" s="52"/>
      <c r="F87" s="52"/>
      <c r="G87" s="6"/>
    </row>
    <row r="88" spans="1:7" ht="23.25">
      <c r="A88" s="2" t="s">
        <v>1</v>
      </c>
      <c r="B88" s="2" t="s">
        <v>2</v>
      </c>
      <c r="C88" s="2" t="s">
        <v>3</v>
      </c>
      <c r="D88" s="2" t="s">
        <v>4</v>
      </c>
      <c r="E88" s="2" t="s">
        <v>5</v>
      </c>
      <c r="F88" s="2" t="s">
        <v>6</v>
      </c>
      <c r="G88" s="6"/>
    </row>
    <row r="89" spans="1:7" ht="23.25">
      <c r="A89" s="3"/>
      <c r="B89" s="3" t="str">
        <f>+B48</f>
        <v>ปี 2567</v>
      </c>
      <c r="C89" s="3"/>
      <c r="D89" s="3"/>
      <c r="E89" s="3" t="s">
        <v>7</v>
      </c>
      <c r="F89" s="3" t="s">
        <v>47</v>
      </c>
      <c r="G89" s="6"/>
    </row>
    <row r="90" spans="1:7" s="9" customFormat="1" ht="23.25">
      <c r="A90" s="31" t="s">
        <v>84</v>
      </c>
      <c r="B90" s="4"/>
      <c r="C90" s="4"/>
      <c r="D90" s="4"/>
      <c r="E90" s="5"/>
      <c r="F90" s="4"/>
      <c r="G90" s="6"/>
    </row>
    <row r="91" spans="1:7" ht="23.25">
      <c r="A91" s="18" t="s">
        <v>85</v>
      </c>
      <c r="B91" s="7">
        <v>150000000</v>
      </c>
      <c r="C91" s="14">
        <v>9686310.0700000003</v>
      </c>
      <c r="D91" s="7">
        <v>113636856.65000001</v>
      </c>
      <c r="E91" s="8" t="str">
        <f>IF(D91&gt;B91,"+","-")</f>
        <v>-</v>
      </c>
      <c r="F91" s="7">
        <f>ABS(D91-B91)</f>
        <v>36363143.349999994</v>
      </c>
      <c r="G91" s="6"/>
    </row>
    <row r="92" spans="1:7" ht="23.25">
      <c r="A92" s="18" t="s">
        <v>86</v>
      </c>
      <c r="B92" s="7">
        <v>29965000</v>
      </c>
      <c r="C92" s="14">
        <v>7898</v>
      </c>
      <c r="D92" s="14">
        <v>21151854.5</v>
      </c>
      <c r="E92" s="8" t="str">
        <f>IF(D92&gt;B92,"+","-")</f>
        <v>-</v>
      </c>
      <c r="F92" s="7">
        <f>ABS(D92-B92)</f>
        <v>8813145.5</v>
      </c>
      <c r="G92" s="6"/>
    </row>
    <row r="93" spans="1:7" ht="23.25">
      <c r="A93" s="18" t="s">
        <v>87</v>
      </c>
      <c r="B93" s="7">
        <v>720000000</v>
      </c>
      <c r="C93" s="14">
        <v>156104044.19</v>
      </c>
      <c r="D93" s="7">
        <v>1563722400.0799999</v>
      </c>
      <c r="E93" s="8" t="str">
        <f>IF(D93&gt;B93,"+","-")</f>
        <v>+</v>
      </c>
      <c r="F93" s="7">
        <f>ABS(D93-B93)</f>
        <v>843722400.07999992</v>
      </c>
      <c r="G93" s="6"/>
    </row>
    <row r="94" spans="1:7" ht="23.25">
      <c r="A94" s="18" t="s">
        <v>88</v>
      </c>
      <c r="B94" s="7">
        <v>35000</v>
      </c>
      <c r="C94" s="14">
        <v>0</v>
      </c>
      <c r="D94" s="14">
        <v>0</v>
      </c>
      <c r="E94" s="8" t="str">
        <f>IF(D94&gt;B94,"+","-")</f>
        <v>-</v>
      </c>
      <c r="F94" s="7">
        <f>B94</f>
        <v>35000</v>
      </c>
      <c r="G94" s="6"/>
    </row>
    <row r="95" spans="1:7" ht="23.25">
      <c r="A95" s="32" t="s">
        <v>89</v>
      </c>
      <c r="B95" s="11">
        <v>900000000</v>
      </c>
      <c r="C95" s="11">
        <v>165798252.25999999</v>
      </c>
      <c r="D95" s="11">
        <v>1698511111.23</v>
      </c>
      <c r="E95" s="12" t="str">
        <f>IF(D95&gt;B95,"+","-")</f>
        <v>+</v>
      </c>
      <c r="F95" s="11">
        <f>ABS(D95-B95)</f>
        <v>798511111.23000002</v>
      </c>
      <c r="G95" s="6"/>
    </row>
    <row r="96" spans="1:7" ht="23.25">
      <c r="A96" s="18" t="s">
        <v>90</v>
      </c>
      <c r="B96" s="33"/>
      <c r="C96" s="33"/>
      <c r="D96" s="33"/>
      <c r="E96" s="34"/>
      <c r="F96" s="33"/>
      <c r="G96" s="6"/>
    </row>
    <row r="97" spans="1:7" ht="23.25">
      <c r="A97" s="18" t="s">
        <v>91</v>
      </c>
      <c r="B97" s="7"/>
      <c r="C97" s="7"/>
      <c r="D97" s="7"/>
      <c r="E97" s="8"/>
      <c r="F97" s="7"/>
      <c r="G97" s="6"/>
    </row>
    <row r="98" spans="1:7" ht="23.25">
      <c r="A98" s="18" t="s">
        <v>92</v>
      </c>
      <c r="B98" s="7">
        <v>50000000</v>
      </c>
      <c r="C98" s="14">
        <v>26940152</v>
      </c>
      <c r="D98" s="14">
        <v>26940152</v>
      </c>
      <c r="E98" s="14" t="s">
        <v>7</v>
      </c>
      <c r="F98" s="14">
        <v>23059848</v>
      </c>
      <c r="G98" s="6"/>
    </row>
    <row r="99" spans="1:7" ht="23.25">
      <c r="A99" s="18" t="s">
        <v>93</v>
      </c>
      <c r="B99" s="7">
        <v>0</v>
      </c>
      <c r="C99" s="14">
        <v>0</v>
      </c>
      <c r="D99" s="14">
        <v>0</v>
      </c>
      <c r="E99" s="14" t="s">
        <v>7</v>
      </c>
      <c r="F99" s="14">
        <f>B99</f>
        <v>0</v>
      </c>
      <c r="G99" s="6"/>
    </row>
    <row r="100" spans="1:7" ht="23.25">
      <c r="A100" s="32" t="s">
        <v>94</v>
      </c>
      <c r="B100" s="4"/>
      <c r="C100" s="35"/>
      <c r="D100" s="35"/>
      <c r="E100" s="35"/>
      <c r="F100" s="35"/>
      <c r="G100" s="6"/>
    </row>
    <row r="101" spans="1:7" ht="23.25">
      <c r="A101" s="32" t="s">
        <v>95</v>
      </c>
      <c r="B101" s="23">
        <f>SUM(B98:B99)</f>
        <v>50000000</v>
      </c>
      <c r="C101" s="14">
        <v>26940152</v>
      </c>
      <c r="D101" s="36">
        <v>26940152</v>
      </c>
      <c r="E101" s="37" t="str">
        <f>IF(D101&gt;B101,"+","-")</f>
        <v>-</v>
      </c>
      <c r="F101" s="36">
        <f>ABS(D101-B101)</f>
        <v>23059848</v>
      </c>
      <c r="G101" s="6"/>
    </row>
    <row r="102" spans="1:7" ht="23.25">
      <c r="A102" s="18" t="s">
        <v>96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3.25">
      <c r="A103" s="18" t="s">
        <v>97</v>
      </c>
      <c r="B103" s="7">
        <v>150000000</v>
      </c>
      <c r="C103" s="7">
        <v>71798037.709999993</v>
      </c>
      <c r="D103" s="7">
        <v>557339036.15999997</v>
      </c>
      <c r="E103" s="38" t="s">
        <v>7</v>
      </c>
      <c r="F103" s="14">
        <f t="shared" si="12"/>
        <v>407339036.15999997</v>
      </c>
      <c r="G103" s="6"/>
    </row>
    <row r="104" spans="1:7" ht="23.25">
      <c r="A104" s="18" t="s">
        <v>98</v>
      </c>
      <c r="B104" s="7">
        <v>5000000</v>
      </c>
      <c r="C104" s="14">
        <v>0</v>
      </c>
      <c r="D104" s="7">
        <v>0</v>
      </c>
      <c r="E104" s="8" t="str">
        <f>IF(D104&gt;B104,"+","-")</f>
        <v>-</v>
      </c>
      <c r="F104" s="14">
        <f t="shared" si="12"/>
        <v>5000000</v>
      </c>
      <c r="G104" s="6"/>
    </row>
    <row r="105" spans="1:7" ht="23.25">
      <c r="A105" s="18" t="s">
        <v>99</v>
      </c>
      <c r="B105" s="7">
        <v>1150000000</v>
      </c>
      <c r="C105" s="7">
        <v>12247917</v>
      </c>
      <c r="D105" s="7">
        <v>2576405566.8200002</v>
      </c>
      <c r="E105" s="8" t="str">
        <f>IF(D105&gt;B105,"+","-")</f>
        <v>+</v>
      </c>
      <c r="F105" s="14">
        <f t="shared" si="12"/>
        <v>1426405566.8200002</v>
      </c>
      <c r="G105" s="6"/>
    </row>
    <row r="106" spans="1:7" ht="23.25">
      <c r="A106" s="18" t="s">
        <v>100</v>
      </c>
      <c r="B106" s="7">
        <v>15000000</v>
      </c>
      <c r="C106" s="7">
        <v>2537289.42</v>
      </c>
      <c r="D106" s="7">
        <v>15516081.32</v>
      </c>
      <c r="E106" s="8" t="str">
        <f t="shared" ref="E106:E110" si="13">IF(D106&gt;B106,"+","-")</f>
        <v>+</v>
      </c>
      <c r="F106" s="7">
        <f t="shared" si="12"/>
        <v>516081.3200000003</v>
      </c>
      <c r="G106" s="6"/>
    </row>
    <row r="107" spans="1:7" ht="23.25">
      <c r="A107" s="18" t="s">
        <v>101</v>
      </c>
      <c r="B107" s="7">
        <v>40000000</v>
      </c>
      <c r="C107" s="7">
        <v>2536349</v>
      </c>
      <c r="D107" s="7">
        <v>38287091</v>
      </c>
      <c r="E107" s="8" t="str">
        <f t="shared" si="13"/>
        <v>-</v>
      </c>
      <c r="F107" s="7">
        <f t="shared" si="12"/>
        <v>1712909</v>
      </c>
      <c r="G107" s="6"/>
    </row>
    <row r="108" spans="1:7" ht="23.25">
      <c r="A108" s="18" t="s">
        <v>102</v>
      </c>
      <c r="B108" s="7">
        <v>40000000</v>
      </c>
      <c r="C108" s="7">
        <v>25540314.43</v>
      </c>
      <c r="D108" s="7">
        <v>66430392.090000004</v>
      </c>
      <c r="E108" s="8" t="str">
        <f>IF(D108&gt;B108,"+","-")</f>
        <v>+</v>
      </c>
      <c r="F108" s="7">
        <f>ABS(D108-B108)</f>
        <v>26430392.090000004</v>
      </c>
      <c r="G108" s="6"/>
    </row>
    <row r="109" spans="1:7" ht="23.25">
      <c r="A109" s="39" t="s">
        <v>103</v>
      </c>
      <c r="B109" s="11">
        <v>1400000000</v>
      </c>
      <c r="C109" s="11">
        <v>114659907.56</v>
      </c>
      <c r="D109" s="11">
        <v>3253978167.3899999</v>
      </c>
      <c r="E109" s="12" t="str">
        <f t="shared" si="13"/>
        <v>+</v>
      </c>
      <c r="F109" s="11">
        <f t="shared" si="12"/>
        <v>1853978167.3899999</v>
      </c>
      <c r="G109" s="6"/>
    </row>
    <row r="110" spans="1:7" ht="23.25">
      <c r="A110" s="40" t="s">
        <v>104</v>
      </c>
      <c r="B110" s="11">
        <v>90000000000</v>
      </c>
      <c r="C110" s="11">
        <v>18245213522.669998</v>
      </c>
      <c r="D110" s="11">
        <v>77332584937.419998</v>
      </c>
      <c r="E110" s="12" t="str">
        <f t="shared" si="13"/>
        <v>-</v>
      </c>
      <c r="F110" s="11">
        <f t="shared" si="12"/>
        <v>12667415062.580002</v>
      </c>
      <c r="G110" s="6"/>
    </row>
    <row r="111" spans="1:7" ht="23.25">
      <c r="A111" s="31" t="s">
        <v>105</v>
      </c>
      <c r="B111" s="4"/>
      <c r="C111" s="4"/>
      <c r="D111" s="4"/>
      <c r="E111" s="5"/>
      <c r="F111" s="4"/>
      <c r="G111" s="6"/>
    </row>
    <row r="112" spans="1:7" ht="23.25">
      <c r="A112" s="41" t="s">
        <v>106</v>
      </c>
      <c r="B112" s="36">
        <v>23488692200</v>
      </c>
      <c r="C112" s="36">
        <v>0</v>
      </c>
      <c r="D112" s="36">
        <v>23488692200</v>
      </c>
      <c r="E112" s="8" t="str">
        <f>IF(D112&gt;B112,"+","-")</f>
        <v>-</v>
      </c>
      <c r="F112" s="14" t="s">
        <v>7</v>
      </c>
      <c r="G112" s="6"/>
    </row>
    <row r="113" spans="1:6" ht="23.25">
      <c r="A113" s="40" t="s">
        <v>107</v>
      </c>
      <c r="B113" s="42">
        <v>2348869200</v>
      </c>
      <c r="C113" s="42">
        <v>0</v>
      </c>
      <c r="D113" s="42">
        <v>23488692200</v>
      </c>
      <c r="E113" s="12" t="s">
        <v>7</v>
      </c>
      <c r="F113" s="42" t="s">
        <v>7</v>
      </c>
    </row>
    <row r="114" spans="1:6" ht="23.25">
      <c r="A114" s="40" t="s">
        <v>108</v>
      </c>
      <c r="B114" s="11">
        <v>113488692200</v>
      </c>
      <c r="C114" s="11">
        <v>18245213522.669998</v>
      </c>
      <c r="D114" s="11">
        <v>100821277137.42</v>
      </c>
      <c r="E114" s="12" t="str">
        <f>IF(D114&gt;B114,"+","-")</f>
        <v>-</v>
      </c>
      <c r="F114" s="11">
        <f>ABS(D114-B114)</f>
        <v>12667415062.580002</v>
      </c>
    </row>
    <row r="115" spans="1:6" ht="23.25">
      <c r="A115" s="43" t="s">
        <v>109</v>
      </c>
      <c r="B115" s="44"/>
      <c r="C115" s="44"/>
      <c r="D115" s="45"/>
      <c r="E115" s="44"/>
      <c r="F115" s="44"/>
    </row>
    <row r="116" spans="1:6" ht="29.25">
      <c r="A116" s="46"/>
      <c r="B116" s="47"/>
      <c r="C116" s="6"/>
      <c r="E116" s="48"/>
      <c r="F116" s="49"/>
    </row>
    <row r="117" spans="1:6" ht="23.25">
      <c r="A117" s="44"/>
      <c r="C117" s="47"/>
      <c r="D117" s="47"/>
      <c r="E117" s="48"/>
      <c r="F117" s="49"/>
    </row>
    <row r="118" spans="1:6" ht="23.25">
      <c r="B118" s="47"/>
      <c r="E118" s="48"/>
      <c r="F118" s="49"/>
    </row>
    <row r="122" spans="1:6">
      <c r="C122" s="47"/>
      <c r="D122" s="47"/>
    </row>
    <row r="196" spans="1:1">
      <c r="A196" s="50"/>
    </row>
    <row r="197" spans="1:1">
      <c r="A197" s="50"/>
    </row>
    <row r="198" spans="1:1">
      <c r="A198" s="50"/>
    </row>
    <row r="199" spans="1:1">
      <c r="A199" s="50"/>
    </row>
    <row r="200" spans="1:1">
      <c r="A200" s="50"/>
    </row>
    <row r="201" spans="1:1">
      <c r="A201" s="50"/>
    </row>
    <row r="202" spans="1:1">
      <c r="A202" s="50"/>
    </row>
    <row r="203" spans="1:1">
      <c r="A203" s="50"/>
    </row>
    <row r="204" spans="1:1">
      <c r="A204" s="50"/>
    </row>
    <row r="205" spans="1:1">
      <c r="A205" s="50"/>
    </row>
    <row r="206" spans="1:1">
      <c r="A206" s="50"/>
    </row>
    <row r="207" spans="1:1">
      <c r="A207" s="50"/>
    </row>
    <row r="208" spans="1:1">
      <c r="A208" s="50"/>
    </row>
    <row r="209" spans="1:1">
      <c r="A209" s="50"/>
    </row>
    <row r="210" spans="1:1">
      <c r="A210" s="50"/>
    </row>
    <row r="211" spans="1:1">
      <c r="A211" s="50"/>
    </row>
    <row r="212" spans="1:1">
      <c r="A212" s="50"/>
    </row>
    <row r="213" spans="1:1">
      <c r="A213" s="50"/>
    </row>
    <row r="214" spans="1:1">
      <c r="A214" s="50"/>
    </row>
    <row r="215" spans="1:1">
      <c r="A215" s="50"/>
    </row>
    <row r="216" spans="1:1">
      <c r="A216" s="50"/>
    </row>
    <row r="217" spans="1:1">
      <c r="A217" s="50"/>
    </row>
    <row r="218" spans="1:1">
      <c r="A218" s="50"/>
    </row>
    <row r="219" spans="1:1">
      <c r="A219" s="50"/>
    </row>
    <row r="220" spans="1:1">
      <c r="A220" s="50"/>
    </row>
    <row r="221" spans="1:1">
      <c r="A221" s="50"/>
    </row>
    <row r="222" spans="1:1">
      <c r="A222" s="50"/>
    </row>
    <row r="223" spans="1:1">
      <c r="A223" s="50"/>
    </row>
    <row r="224" spans="1:1">
      <c r="A224" s="50"/>
    </row>
    <row r="225" spans="1:1">
      <c r="A225" s="50"/>
    </row>
    <row r="226" spans="1:1">
      <c r="A226" s="50"/>
    </row>
    <row r="227" spans="1:1">
      <c r="A227" s="50"/>
    </row>
    <row r="228" spans="1:1">
      <c r="A228" s="50"/>
    </row>
    <row r="229" spans="1:1">
      <c r="A229" s="50"/>
    </row>
    <row r="230" spans="1:1">
      <c r="A230" s="50"/>
    </row>
    <row r="231" spans="1:1">
      <c r="A231" s="50"/>
    </row>
    <row r="232" spans="1:1">
      <c r="A232" s="50"/>
    </row>
    <row r="233" spans="1:1">
      <c r="A233" s="50"/>
    </row>
    <row r="234" spans="1:1">
      <c r="A234" s="50"/>
    </row>
    <row r="235" spans="1:1">
      <c r="A235" s="50"/>
    </row>
    <row r="236" spans="1:1">
      <c r="A236" s="50"/>
    </row>
    <row r="237" spans="1:1">
      <c r="A237" s="50"/>
    </row>
    <row r="238" spans="1:1">
      <c r="A238" s="50"/>
    </row>
    <row r="239" spans="1:1">
      <c r="A239" s="50"/>
    </row>
    <row r="240" spans="1:1">
      <c r="A240" s="50"/>
    </row>
    <row r="241" spans="1:1">
      <c r="A241" s="50"/>
    </row>
    <row r="242" spans="1:1">
      <c r="A242" s="50"/>
    </row>
    <row r="243" spans="1:1">
      <c r="A243" s="50"/>
    </row>
    <row r="244" spans="1:1">
      <c r="A244" s="50"/>
    </row>
    <row r="245" spans="1:1">
      <c r="A245" s="50"/>
    </row>
    <row r="246" spans="1:1">
      <c r="A246" s="50"/>
    </row>
    <row r="247" spans="1:1">
      <c r="A247" s="50"/>
    </row>
    <row r="248" spans="1:1">
      <c r="A248" s="50"/>
    </row>
    <row r="249" spans="1:1">
      <c r="A249" s="50"/>
    </row>
    <row r="250" spans="1:1">
      <c r="A250" s="50"/>
    </row>
    <row r="251" spans="1:1">
      <c r="A251" s="50"/>
    </row>
    <row r="252" spans="1:1">
      <c r="A252" s="50"/>
    </row>
    <row r="253" spans="1:1">
      <c r="A253" s="50"/>
    </row>
    <row r="254" spans="1:1">
      <c r="A254" s="50"/>
    </row>
    <row r="255" spans="1:1">
      <c r="A255" s="50"/>
    </row>
    <row r="256" spans="1:1">
      <c r="A256" s="50"/>
    </row>
    <row r="257" spans="1:1">
      <c r="A257" s="50"/>
    </row>
    <row r="258" spans="1:1">
      <c r="A258" s="50"/>
    </row>
    <row r="259" spans="1:1">
      <c r="A259" s="50"/>
    </row>
    <row r="260" spans="1:1">
      <c r="A260" s="50"/>
    </row>
    <row r="261" spans="1:1">
      <c r="A261" s="50"/>
    </row>
    <row r="262" spans="1:1">
      <c r="A262" s="50"/>
    </row>
    <row r="263" spans="1:1">
      <c r="A263" s="50"/>
    </row>
    <row r="264" spans="1:1">
      <c r="A264" s="50"/>
    </row>
    <row r="265" spans="1:1">
      <c r="A265" s="50"/>
    </row>
    <row r="266" spans="1:1">
      <c r="A266" s="50"/>
    </row>
    <row r="267" spans="1:1">
      <c r="A267" s="50"/>
    </row>
    <row r="268" spans="1:1">
      <c r="A268" s="50"/>
    </row>
    <row r="269" spans="1:1">
      <c r="A269" s="50"/>
    </row>
    <row r="270" spans="1:1">
      <c r="A270" s="50"/>
    </row>
    <row r="271" spans="1:1">
      <c r="A271" s="50"/>
    </row>
    <row r="272" spans="1:1">
      <c r="A272" s="50"/>
    </row>
    <row r="273" spans="1:1">
      <c r="A273" s="50"/>
    </row>
    <row r="274" spans="1:1">
      <c r="A274" s="50"/>
    </row>
    <row r="275" spans="1:1">
      <c r="A275" s="50"/>
    </row>
    <row r="276" spans="1:1">
      <c r="A276" s="50"/>
    </row>
    <row r="277" spans="1:1">
      <c r="A277" s="50"/>
    </row>
    <row r="278" spans="1:1">
      <c r="A278" s="50"/>
    </row>
    <row r="279" spans="1:1">
      <c r="A279" s="50"/>
    </row>
    <row r="280" spans="1:1">
      <c r="A280" s="50"/>
    </row>
    <row r="282" spans="1:1">
      <c r="A282" s="6"/>
    </row>
    <row r="283" spans="1:1">
      <c r="A283" s="6"/>
    </row>
    <row r="284" spans="1:1">
      <c r="A284" s="51"/>
    </row>
    <row r="285" spans="1:1">
      <c r="A285" s="6"/>
    </row>
    <row r="286" spans="1: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6"/>
  <sheetViews>
    <sheetView workbookViewId="0">
      <selection activeCell="C16" sqref="C16"/>
    </sheetView>
  </sheetViews>
  <sheetFormatPr defaultRowHeight="21"/>
  <cols>
    <col min="1" max="1" width="47" style="1" customWidth="1"/>
    <col min="2" max="2" width="18.42578125" style="1" bestFit="1" customWidth="1"/>
    <col min="3" max="3" width="17.7109375" style="1" customWidth="1"/>
    <col min="4" max="4" width="18.42578125" style="1" bestFit="1" customWidth="1"/>
    <col min="5" max="5" width="3.85546875" style="1" customWidth="1"/>
    <col min="6" max="6" width="17.42578125" style="1" customWidth="1"/>
    <col min="7" max="7" width="17.140625" style="1" customWidth="1"/>
    <col min="8" max="256" width="9.140625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.140625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.140625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.140625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.140625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.140625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.140625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.140625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.140625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.140625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.140625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.140625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.140625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.140625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.140625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.140625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.140625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.140625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.140625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.140625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.140625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.140625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.140625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.140625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.140625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.140625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.140625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.140625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.140625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.140625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.140625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.140625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.140625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.140625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.140625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.140625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.140625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.140625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.140625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.140625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.140625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.140625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.140625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.140625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.140625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.140625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.140625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.140625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.140625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.140625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.140625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.140625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.140625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.140625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.140625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.140625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.140625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.140625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.140625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.140625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.140625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.140625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.140625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.140625" style="1"/>
  </cols>
  <sheetData>
    <row r="1" spans="1:7" ht="23.25">
      <c r="A1" s="53" t="s">
        <v>0</v>
      </c>
      <c r="B1" s="53"/>
      <c r="C1" s="53"/>
      <c r="D1" s="53"/>
      <c r="E1" s="53"/>
      <c r="F1" s="53"/>
    </row>
    <row r="2" spans="1:7" ht="23.25">
      <c r="A2" s="54" t="s">
        <v>122</v>
      </c>
      <c r="B2" s="54"/>
      <c r="C2" s="54"/>
      <c r="D2" s="54"/>
      <c r="E2" s="54"/>
      <c r="F2" s="54"/>
    </row>
    <row r="3" spans="1:7" ht="23.25">
      <c r="A3" s="52" t="s">
        <v>115</v>
      </c>
      <c r="B3" s="52"/>
      <c r="C3" s="52"/>
      <c r="D3" s="52"/>
      <c r="E3" s="52"/>
      <c r="F3" s="52"/>
    </row>
    <row r="4" spans="1:7" ht="23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3.25">
      <c r="A5" s="3"/>
      <c r="B5" s="3" t="s">
        <v>116</v>
      </c>
      <c r="C5" s="3"/>
      <c r="D5" s="3"/>
      <c r="E5" s="3" t="s">
        <v>7</v>
      </c>
      <c r="F5" s="3" t="s">
        <v>8</v>
      </c>
    </row>
    <row r="6" spans="1:7" ht="23.25">
      <c r="A6" s="4" t="s">
        <v>9</v>
      </c>
      <c r="B6" s="4"/>
      <c r="C6" s="4"/>
      <c r="D6" s="4"/>
      <c r="E6" s="5"/>
      <c r="F6" s="4"/>
      <c r="G6" s="6"/>
    </row>
    <row r="7" spans="1:7" ht="23.25">
      <c r="A7" s="7" t="s">
        <v>10</v>
      </c>
      <c r="B7" s="7"/>
      <c r="C7" s="7"/>
      <c r="D7" s="7"/>
      <c r="E7" s="8"/>
      <c r="F7" s="7"/>
      <c r="G7" s="6"/>
    </row>
    <row r="8" spans="1:7" ht="23.25">
      <c r="A8" s="7" t="s">
        <v>11</v>
      </c>
      <c r="B8" s="7"/>
      <c r="C8" s="7"/>
      <c r="D8" s="7"/>
      <c r="E8" s="8"/>
      <c r="F8" s="7"/>
      <c r="G8" s="6"/>
    </row>
    <row r="9" spans="1:7" ht="23.25">
      <c r="A9" s="7" t="s">
        <v>12</v>
      </c>
      <c r="B9" s="7">
        <v>4000000</v>
      </c>
      <c r="C9" s="7">
        <v>144180.95000000001</v>
      </c>
      <c r="D9" s="7">
        <v>2676223.4</v>
      </c>
      <c r="E9" s="8" t="str">
        <f>IF(D9&gt;B9,"+","-")</f>
        <v>-</v>
      </c>
      <c r="F9" s="7">
        <f>ABS(D9-B9)</f>
        <v>1323776.6000000001</v>
      </c>
      <c r="G9" s="6"/>
    </row>
    <row r="10" spans="1:7" s="9" customFormat="1" ht="23.25">
      <c r="A10" s="7" t="s">
        <v>13</v>
      </c>
      <c r="B10" s="7">
        <v>350000000</v>
      </c>
      <c r="C10" s="7">
        <v>18764204.280000001</v>
      </c>
      <c r="D10" s="7">
        <v>164882449.50999999</v>
      </c>
      <c r="E10" s="8" t="str">
        <f t="shared" ref="E10:E16" si="0">IF(D10&gt;B10,"+","-")</f>
        <v>-</v>
      </c>
      <c r="F10" s="7">
        <f t="shared" ref="F10:F16" si="1">ABS(D10-B10)</f>
        <v>185117550.49000001</v>
      </c>
      <c r="G10" s="6"/>
    </row>
    <row r="11" spans="1:7" ht="23.25">
      <c r="A11" s="7" t="s">
        <v>14</v>
      </c>
      <c r="B11" s="7">
        <v>1290000000</v>
      </c>
      <c r="C11" s="7">
        <v>58635609.5</v>
      </c>
      <c r="D11" s="7">
        <v>1220209117.8099999</v>
      </c>
      <c r="E11" s="8" t="str">
        <f t="shared" si="0"/>
        <v>-</v>
      </c>
      <c r="F11" s="7">
        <f t="shared" si="1"/>
        <v>69790882.190000057</v>
      </c>
      <c r="G11" s="6"/>
    </row>
    <row r="12" spans="1:7" ht="23.25">
      <c r="A12" s="7" t="s">
        <v>15</v>
      </c>
      <c r="B12" s="7">
        <v>1000000</v>
      </c>
      <c r="C12" s="7">
        <v>82672</v>
      </c>
      <c r="D12" s="7">
        <v>982128</v>
      </c>
      <c r="E12" s="8" t="str">
        <f t="shared" si="0"/>
        <v>-</v>
      </c>
      <c r="F12" s="7">
        <f t="shared" si="1"/>
        <v>17872</v>
      </c>
      <c r="G12" s="6"/>
    </row>
    <row r="13" spans="1:7" ht="23.25">
      <c r="A13" s="7" t="s">
        <v>16</v>
      </c>
      <c r="B13" s="7">
        <v>200000000</v>
      </c>
      <c r="C13" s="7">
        <v>16146532.6</v>
      </c>
      <c r="D13" s="7">
        <v>178444424.34999999</v>
      </c>
      <c r="E13" s="8" t="str">
        <f t="shared" si="0"/>
        <v>-</v>
      </c>
      <c r="F13" s="7">
        <f t="shared" si="1"/>
        <v>21555575.650000006</v>
      </c>
      <c r="G13" s="6"/>
    </row>
    <row r="14" spans="1:7" ht="23.25">
      <c r="A14" s="7" t="s">
        <v>17</v>
      </c>
      <c r="B14" s="7">
        <v>5000000</v>
      </c>
      <c r="C14" s="7">
        <v>749144</v>
      </c>
      <c r="D14" s="7">
        <v>7853462.25</v>
      </c>
      <c r="E14" s="8" t="str">
        <f t="shared" si="0"/>
        <v>+</v>
      </c>
      <c r="F14" s="7">
        <f t="shared" si="1"/>
        <v>2853462.25</v>
      </c>
      <c r="G14" s="6"/>
    </row>
    <row r="15" spans="1:7" ht="23.25">
      <c r="A15" s="7" t="s">
        <v>18</v>
      </c>
      <c r="B15" s="10">
        <v>15000000000</v>
      </c>
      <c r="C15" s="7">
        <v>1464924557.0799999</v>
      </c>
      <c r="D15" s="7">
        <v>16560432885.309999</v>
      </c>
      <c r="E15" s="8" t="str">
        <f>IF(D15&gt;B15,"+","-")</f>
        <v>+</v>
      </c>
      <c r="F15" s="7">
        <f>ABS(D15-B15)</f>
        <v>1560432885.3099995</v>
      </c>
      <c r="G15" s="6"/>
    </row>
    <row r="16" spans="1:7" ht="23.25">
      <c r="A16" s="7" t="s">
        <v>19</v>
      </c>
      <c r="B16" s="11">
        <v>16850000000</v>
      </c>
      <c r="C16" s="11">
        <v>155944680.41</v>
      </c>
      <c r="D16" s="11">
        <v>18135480690.630001</v>
      </c>
      <c r="E16" s="12" t="str">
        <f t="shared" si="0"/>
        <v>+</v>
      </c>
      <c r="F16" s="11">
        <f t="shared" si="1"/>
        <v>1285480690.6300011</v>
      </c>
      <c r="G16" s="6"/>
    </row>
    <row r="17" spans="1:7" ht="23.25">
      <c r="A17" s="7" t="s">
        <v>20</v>
      </c>
      <c r="B17" s="4"/>
      <c r="C17" s="4"/>
      <c r="D17" s="4"/>
      <c r="E17" s="5"/>
      <c r="F17" s="4"/>
      <c r="G17" s="6"/>
    </row>
    <row r="18" spans="1:7" s="9" customFormat="1" ht="23.25">
      <c r="A18" s="7" t="s">
        <v>21</v>
      </c>
      <c r="B18" s="13">
        <v>32800000000</v>
      </c>
      <c r="C18" s="7">
        <v>3325867639.3400002</v>
      </c>
      <c r="D18" s="7">
        <v>29941296232.959999</v>
      </c>
      <c r="E18" s="8" t="str">
        <f t="shared" ref="E18:E27" si="2">IF(D18&gt;B18,"+","-")</f>
        <v>-</v>
      </c>
      <c r="F18" s="7">
        <f t="shared" ref="F18:F27" si="3">ABS(D18-B18)</f>
        <v>2858703767.0400009</v>
      </c>
      <c r="G18" s="6"/>
    </row>
    <row r="19" spans="1:7" ht="23.25">
      <c r="A19" s="7" t="s">
        <v>22</v>
      </c>
      <c r="B19" s="13">
        <v>14500000000</v>
      </c>
      <c r="C19" s="14">
        <v>1312535206.51</v>
      </c>
      <c r="D19" s="7">
        <v>14279507329.299999</v>
      </c>
      <c r="E19" s="15" t="str">
        <f t="shared" si="2"/>
        <v>-</v>
      </c>
      <c r="F19" s="7">
        <f t="shared" si="3"/>
        <v>220492670.70000076</v>
      </c>
      <c r="G19" s="6"/>
    </row>
    <row r="20" spans="1:7" ht="23.25">
      <c r="A20" s="7" t="s">
        <v>23</v>
      </c>
      <c r="B20" s="13">
        <v>4900000000</v>
      </c>
      <c r="C20" s="14">
        <v>345502360.41000003</v>
      </c>
      <c r="D20" s="14">
        <v>4094723214.73</v>
      </c>
      <c r="E20" s="8" t="s">
        <v>7</v>
      </c>
      <c r="F20" s="7">
        <f t="shared" si="3"/>
        <v>805276785.26999998</v>
      </c>
      <c r="G20" s="6"/>
    </row>
    <row r="21" spans="1:7" ht="23.25">
      <c r="A21" s="7" t="s">
        <v>24</v>
      </c>
      <c r="B21" s="16">
        <v>12200000000</v>
      </c>
      <c r="C21" s="14">
        <v>1134923579</v>
      </c>
      <c r="D21" s="17">
        <v>9002458195</v>
      </c>
      <c r="E21" s="8" t="str">
        <f t="shared" si="2"/>
        <v>-</v>
      </c>
      <c r="F21" s="7">
        <f t="shared" si="3"/>
        <v>3197541805</v>
      </c>
      <c r="G21" s="6"/>
    </row>
    <row r="22" spans="1:7" ht="23.25">
      <c r="A22" s="18" t="s">
        <v>25</v>
      </c>
      <c r="B22" s="16"/>
      <c r="C22" s="7"/>
      <c r="D22" s="17"/>
      <c r="E22" s="8"/>
      <c r="F22" s="19"/>
      <c r="G22" s="20"/>
    </row>
    <row r="23" spans="1:7" ht="23.25">
      <c r="A23" s="7" t="s">
        <v>26</v>
      </c>
      <c r="B23" s="13">
        <v>3790000000</v>
      </c>
      <c r="C23" s="7">
        <v>416438676.06</v>
      </c>
      <c r="D23" s="7">
        <v>3951237108.9400001</v>
      </c>
      <c r="E23" s="8" t="str">
        <f>IF(D23&gt;B23,"+","-")</f>
        <v>+</v>
      </c>
      <c r="F23" s="7">
        <f>ABS(D23-B23)</f>
        <v>161237108.94000006</v>
      </c>
      <c r="G23" s="6"/>
    </row>
    <row r="24" spans="1:7" ht="23.25">
      <c r="A24" s="7" t="s">
        <v>27</v>
      </c>
      <c r="B24" s="7">
        <v>4800000</v>
      </c>
      <c r="C24" s="14">
        <v>355898.5</v>
      </c>
      <c r="D24" s="14">
        <v>2043182.63</v>
      </c>
      <c r="E24" s="8" t="s">
        <v>7</v>
      </c>
      <c r="F24" s="7">
        <f>ABS(D24-B24)</f>
        <v>2756817.37</v>
      </c>
      <c r="G24" s="6"/>
    </row>
    <row r="25" spans="1:7" ht="23.25">
      <c r="A25" s="7" t="s">
        <v>28</v>
      </c>
      <c r="B25" s="7">
        <v>200000</v>
      </c>
      <c r="C25" s="14">
        <v>5850</v>
      </c>
      <c r="D25" s="14">
        <v>148720</v>
      </c>
      <c r="E25" s="8" t="s">
        <v>7</v>
      </c>
      <c r="F25" s="7">
        <f>ABS(D25-B25)</f>
        <v>51280</v>
      </c>
      <c r="G25" s="6"/>
    </row>
    <row r="26" spans="1:7" ht="23.25">
      <c r="A26" s="7" t="s">
        <v>29</v>
      </c>
      <c r="B26" s="7">
        <v>105000000</v>
      </c>
      <c r="C26" s="7">
        <v>2658825</v>
      </c>
      <c r="D26" s="7">
        <v>46168032.729999997</v>
      </c>
      <c r="E26" s="8" t="str">
        <f>IF(D26&gt;B26,"+","-")</f>
        <v>-</v>
      </c>
      <c r="F26" s="7">
        <f>ABS(D26-B26)</f>
        <v>58831967.270000003</v>
      </c>
      <c r="G26" s="6"/>
    </row>
    <row r="27" spans="1:7" ht="23.25">
      <c r="A27" s="7" t="s">
        <v>30</v>
      </c>
      <c r="B27" s="21">
        <v>68300000000</v>
      </c>
      <c r="C27" s="21">
        <v>6538288034.8199997</v>
      </c>
      <c r="D27" s="21">
        <v>61317582016.290001</v>
      </c>
      <c r="E27" s="12" t="str">
        <f t="shared" si="2"/>
        <v>-</v>
      </c>
      <c r="F27" s="11">
        <f t="shared" si="3"/>
        <v>6982417983.7099991</v>
      </c>
      <c r="G27" s="6"/>
    </row>
    <row r="28" spans="1:7" ht="23.25">
      <c r="A28" s="22" t="s">
        <v>31</v>
      </c>
      <c r="B28" s="23">
        <v>85150000000</v>
      </c>
      <c r="C28" s="23">
        <v>8097734835.2299995</v>
      </c>
      <c r="D28" s="23">
        <v>79453062706.919998</v>
      </c>
      <c r="E28" s="24" t="str">
        <f>IF(D28&gt;B28,"+","-")</f>
        <v>-</v>
      </c>
      <c r="F28" s="23">
        <f>ABS(D28-B28)</f>
        <v>5696937293.0800018</v>
      </c>
      <c r="G28" s="6"/>
    </row>
    <row r="29" spans="1:7" ht="23.25">
      <c r="A29" s="7" t="s">
        <v>32</v>
      </c>
      <c r="B29" s="4"/>
      <c r="C29" s="4"/>
      <c r="D29" s="4"/>
      <c r="E29" s="5"/>
      <c r="F29" s="4"/>
      <c r="G29" s="6"/>
    </row>
    <row r="30" spans="1:7" ht="23.25">
      <c r="A30" s="7" t="s">
        <v>33</v>
      </c>
      <c r="B30" s="7"/>
      <c r="C30" s="7"/>
      <c r="D30" s="7"/>
      <c r="E30" s="8"/>
      <c r="F30" s="7"/>
      <c r="G30" s="6"/>
    </row>
    <row r="31" spans="1:7" s="9" customFormat="1" ht="23.25">
      <c r="A31" s="7" t="s">
        <v>34</v>
      </c>
      <c r="B31" s="7">
        <v>800000000</v>
      </c>
      <c r="C31" s="7">
        <v>46993610</v>
      </c>
      <c r="D31" s="7">
        <v>531138930</v>
      </c>
      <c r="E31" s="8" t="str">
        <f t="shared" ref="E31:E38" si="4">IF(D31&gt;B31,"+","-")</f>
        <v>-</v>
      </c>
      <c r="F31" s="7">
        <f t="shared" ref="F31:F42" si="5">ABS(D31-B31)</f>
        <v>268861070</v>
      </c>
      <c r="G31" s="6"/>
    </row>
    <row r="32" spans="1:7" ht="23.25">
      <c r="A32" s="7" t="s">
        <v>35</v>
      </c>
      <c r="B32" s="7">
        <v>42700000</v>
      </c>
      <c r="C32" s="7">
        <v>3131900</v>
      </c>
      <c r="D32" s="7">
        <v>33600490</v>
      </c>
      <c r="E32" s="8" t="str">
        <f t="shared" si="4"/>
        <v>-</v>
      </c>
      <c r="F32" s="7">
        <f t="shared" si="5"/>
        <v>9099510</v>
      </c>
      <c r="G32" s="6"/>
    </row>
    <row r="33" spans="1:7" ht="23.25">
      <c r="A33" s="7" t="s">
        <v>36</v>
      </c>
      <c r="B33" s="7">
        <v>37000000</v>
      </c>
      <c r="C33" s="7">
        <v>2797463.14</v>
      </c>
      <c r="D33" s="7">
        <v>30038506.969999999</v>
      </c>
      <c r="E33" s="8" t="str">
        <f t="shared" si="4"/>
        <v>-</v>
      </c>
      <c r="F33" s="7">
        <f t="shared" si="5"/>
        <v>6961493.0300000012</v>
      </c>
      <c r="G33" s="6"/>
    </row>
    <row r="34" spans="1:7" s="9" customFormat="1" ht="23.25">
      <c r="A34" s="7" t="s">
        <v>37</v>
      </c>
      <c r="B34" s="7">
        <v>60000000</v>
      </c>
      <c r="C34" s="7">
        <v>3689205.4</v>
      </c>
      <c r="D34" s="7">
        <v>43985790.369999997</v>
      </c>
      <c r="E34" s="8" t="str">
        <f t="shared" si="4"/>
        <v>-</v>
      </c>
      <c r="F34" s="7">
        <f t="shared" si="5"/>
        <v>16014209.630000003</v>
      </c>
      <c r="G34" s="6"/>
    </row>
    <row r="35" spans="1:7" ht="23.25">
      <c r="A35" s="7" t="s">
        <v>38</v>
      </c>
      <c r="B35" s="7">
        <v>5000</v>
      </c>
      <c r="C35" s="14" t="s">
        <v>7</v>
      </c>
      <c r="D35" s="14" t="s">
        <v>7</v>
      </c>
      <c r="E35" s="8" t="str">
        <f t="shared" si="4"/>
        <v>+</v>
      </c>
      <c r="F35" s="7">
        <f>B35</f>
        <v>5000</v>
      </c>
      <c r="G35" s="6"/>
    </row>
    <row r="36" spans="1:7" ht="23.25">
      <c r="A36" s="7" t="s">
        <v>39</v>
      </c>
      <c r="B36" s="7">
        <v>77000000</v>
      </c>
      <c r="C36" s="7">
        <v>7935270</v>
      </c>
      <c r="D36" s="7">
        <v>72708853</v>
      </c>
      <c r="E36" s="8" t="str">
        <f t="shared" si="4"/>
        <v>-</v>
      </c>
      <c r="F36" s="7">
        <f t="shared" si="5"/>
        <v>4291147</v>
      </c>
      <c r="G36" s="6"/>
    </row>
    <row r="37" spans="1:7" ht="23.25">
      <c r="A37" s="7" t="s">
        <v>40</v>
      </c>
      <c r="B37" s="25">
        <v>900000</v>
      </c>
      <c r="C37" s="7">
        <v>47360</v>
      </c>
      <c r="D37" s="7">
        <v>547387</v>
      </c>
      <c r="E37" s="8" t="str">
        <f t="shared" si="4"/>
        <v>-</v>
      </c>
      <c r="F37" s="7">
        <f t="shared" si="5"/>
        <v>352613</v>
      </c>
      <c r="G37" s="6"/>
    </row>
    <row r="38" spans="1:7" ht="23.25">
      <c r="A38" s="7" t="s">
        <v>41</v>
      </c>
      <c r="B38" s="25">
        <v>13000000</v>
      </c>
      <c r="C38" s="7">
        <v>874300</v>
      </c>
      <c r="D38" s="7">
        <v>10122100</v>
      </c>
      <c r="E38" s="8" t="str">
        <f t="shared" si="4"/>
        <v>-</v>
      </c>
      <c r="F38" s="7">
        <f t="shared" si="5"/>
        <v>2877900</v>
      </c>
      <c r="G38" s="6"/>
    </row>
    <row r="39" spans="1:7" s="9" customFormat="1" ht="23.25">
      <c r="A39" s="7" t="s">
        <v>42</v>
      </c>
      <c r="B39" s="7">
        <v>360000</v>
      </c>
      <c r="C39" s="14">
        <v>1500</v>
      </c>
      <c r="D39" s="14">
        <v>12375</v>
      </c>
      <c r="E39" s="8" t="s">
        <v>7</v>
      </c>
      <c r="F39" s="7">
        <f t="shared" si="5"/>
        <v>347625</v>
      </c>
      <c r="G39" s="6"/>
    </row>
    <row r="40" spans="1:7" s="9" customFormat="1" ht="23.25">
      <c r="A40" s="7" t="s">
        <v>43</v>
      </c>
      <c r="B40" s="7">
        <v>35000</v>
      </c>
      <c r="C40" s="14">
        <v>0</v>
      </c>
      <c r="D40" s="14">
        <v>29450</v>
      </c>
      <c r="E40" s="8" t="s">
        <v>7</v>
      </c>
      <c r="F40" s="7">
        <f t="shared" si="5"/>
        <v>5550</v>
      </c>
      <c r="G40" s="6"/>
    </row>
    <row r="41" spans="1:7" s="9" customFormat="1" ht="23.25">
      <c r="A41" s="7" t="s">
        <v>44</v>
      </c>
      <c r="B41" s="7">
        <v>42700000</v>
      </c>
      <c r="C41" s="14">
        <v>3800</v>
      </c>
      <c r="D41" s="14">
        <v>4300</v>
      </c>
      <c r="E41" s="8" t="s">
        <v>7</v>
      </c>
      <c r="F41" s="7">
        <f t="shared" si="5"/>
        <v>42695700</v>
      </c>
      <c r="G41" s="6"/>
    </row>
    <row r="42" spans="1:7" s="9" customFormat="1" ht="23.25">
      <c r="A42" s="7" t="s">
        <v>45</v>
      </c>
      <c r="B42" s="7">
        <v>13000000</v>
      </c>
      <c r="C42" s="14">
        <v>43350</v>
      </c>
      <c r="D42" s="14">
        <v>250</v>
      </c>
      <c r="E42" s="8" t="s">
        <v>7</v>
      </c>
      <c r="F42" s="7">
        <f t="shared" si="5"/>
        <v>12999750</v>
      </c>
      <c r="G42" s="6"/>
    </row>
    <row r="43" spans="1:7" ht="23.25">
      <c r="A43" s="23"/>
      <c r="B43" s="23"/>
      <c r="C43" s="23"/>
      <c r="D43" s="23"/>
      <c r="E43" s="24"/>
      <c r="F43" s="23"/>
      <c r="G43" s="6"/>
    </row>
    <row r="44" spans="1:7" ht="23.25">
      <c r="A44" s="17"/>
      <c r="B44" s="25"/>
      <c r="C44" s="17"/>
      <c r="D44" s="17"/>
      <c r="E44" s="26"/>
      <c r="F44" s="17"/>
      <c r="G44" s="6"/>
    </row>
    <row r="45" spans="1:7" ht="23.25">
      <c r="A45" s="52" t="s">
        <v>46</v>
      </c>
      <c r="B45" s="52"/>
      <c r="C45" s="52"/>
      <c r="D45" s="52"/>
      <c r="E45" s="52"/>
      <c r="F45" s="52"/>
      <c r="G45" s="6"/>
    </row>
    <row r="46" spans="1:7" ht="23.25">
      <c r="A46" s="52"/>
      <c r="B46" s="52"/>
      <c r="C46" s="52"/>
      <c r="D46" s="52"/>
      <c r="E46" s="52"/>
      <c r="F46" s="52"/>
      <c r="G46" s="6"/>
    </row>
    <row r="47" spans="1:7" s="9" customFormat="1" ht="23.25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3.25">
      <c r="A48" s="3"/>
      <c r="B48" s="3" t="str">
        <f>+B5</f>
        <v>ปี 2567</v>
      </c>
      <c r="C48" s="3"/>
      <c r="D48" s="3"/>
      <c r="E48" s="3" t="s">
        <v>7</v>
      </c>
      <c r="F48" s="3" t="s">
        <v>47</v>
      </c>
      <c r="G48" s="6"/>
    </row>
    <row r="49" spans="1:7" s="9" customFormat="1" ht="23.25">
      <c r="A49" s="27" t="s">
        <v>48</v>
      </c>
      <c r="B49" s="28"/>
      <c r="C49" s="28"/>
      <c r="D49" s="28"/>
      <c r="E49" s="28"/>
      <c r="F49" s="28"/>
      <c r="G49" s="6"/>
    </row>
    <row r="50" spans="1:7" s="9" customFormat="1" ht="23.25">
      <c r="A50" s="7" t="s">
        <v>49</v>
      </c>
      <c r="B50" s="7">
        <v>800000000</v>
      </c>
      <c r="C50" s="7">
        <v>320</v>
      </c>
      <c r="D50" s="7">
        <v>1820</v>
      </c>
      <c r="E50" s="8" t="str">
        <f t="shared" ref="E50:E55" si="6">IF(D50&gt;B50,"+","-")</f>
        <v>-</v>
      </c>
      <c r="F50" s="7">
        <f t="shared" ref="F50:F55" si="7">ABS(D50-B50)</f>
        <v>799998180</v>
      </c>
      <c r="G50" s="6"/>
    </row>
    <row r="51" spans="1:7" s="9" customFormat="1" ht="23.25">
      <c r="A51" s="7" t="s">
        <v>50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3.25">
      <c r="A52" s="7" t="s">
        <v>51</v>
      </c>
      <c r="B52" s="7">
        <v>98000000</v>
      </c>
      <c r="C52" s="7">
        <v>9045500</v>
      </c>
      <c r="D52" s="7">
        <v>88585222</v>
      </c>
      <c r="E52" s="8" t="str">
        <f t="shared" si="6"/>
        <v>-</v>
      </c>
      <c r="F52" s="7">
        <f t="shared" si="7"/>
        <v>9414778</v>
      </c>
      <c r="G52" s="6"/>
    </row>
    <row r="53" spans="1:7" s="9" customFormat="1" ht="23.25">
      <c r="A53" s="7" t="s">
        <v>52</v>
      </c>
      <c r="B53" s="7">
        <v>300000</v>
      </c>
      <c r="C53" s="14">
        <v>37058.75</v>
      </c>
      <c r="D53" s="14">
        <v>365327</v>
      </c>
      <c r="E53" s="8" t="s">
        <v>7</v>
      </c>
      <c r="F53" s="7">
        <f t="shared" si="7"/>
        <v>65327</v>
      </c>
      <c r="G53" s="6"/>
    </row>
    <row r="54" spans="1:7" s="9" customFormat="1" ht="23.25">
      <c r="A54" s="7" t="s">
        <v>53</v>
      </c>
      <c r="B54" s="14">
        <v>70000000</v>
      </c>
      <c r="C54" s="7">
        <v>0</v>
      </c>
      <c r="D54" s="14">
        <v>0</v>
      </c>
      <c r="E54" s="8" t="s">
        <v>7</v>
      </c>
      <c r="F54" s="7">
        <f t="shared" si="7"/>
        <v>70000000</v>
      </c>
      <c r="G54" s="6"/>
    </row>
    <row r="55" spans="1:7" ht="23.25">
      <c r="A55" s="7" t="s">
        <v>54</v>
      </c>
      <c r="B55" s="11">
        <f>SUM(B31:B42)+SUM(B49:B54)</f>
        <v>2170000000</v>
      </c>
      <c r="C55" s="11">
        <v>74513937.290000007</v>
      </c>
      <c r="D55" s="11">
        <v>811140801.34000003</v>
      </c>
      <c r="E55" s="12" t="str">
        <f t="shared" si="6"/>
        <v>-</v>
      </c>
      <c r="F55" s="11">
        <f t="shared" si="7"/>
        <v>1358859198.6599998</v>
      </c>
      <c r="G55" s="6"/>
    </row>
    <row r="56" spans="1:7" ht="23.25">
      <c r="A56" s="7" t="s">
        <v>55</v>
      </c>
      <c r="B56" s="7"/>
      <c r="C56" s="7"/>
      <c r="D56" s="7"/>
      <c r="E56" s="8"/>
      <c r="F56" s="7"/>
      <c r="G56" s="6"/>
    </row>
    <row r="57" spans="1:7" ht="23.25">
      <c r="A57" s="7" t="s">
        <v>56</v>
      </c>
      <c r="B57" s="7">
        <v>138000000</v>
      </c>
      <c r="C57" s="7">
        <v>9514525.8000000007</v>
      </c>
      <c r="D57" s="7">
        <v>119869700.3</v>
      </c>
      <c r="E57" s="8" t="str">
        <f>IF(D57&gt;B57,"+","-")</f>
        <v>-</v>
      </c>
      <c r="F57" s="7">
        <f>ABS(D57-B57)</f>
        <v>18130299.700000003</v>
      </c>
      <c r="G57" s="6"/>
    </row>
    <row r="58" spans="1:7" ht="23.25">
      <c r="A58" s="7" t="s">
        <v>57</v>
      </c>
      <c r="B58" s="7">
        <v>22000000</v>
      </c>
      <c r="C58" s="7">
        <v>2241380</v>
      </c>
      <c r="D58" s="7">
        <v>22554057</v>
      </c>
      <c r="E58" s="8" t="str">
        <f t="shared" ref="E58:E63" si="8">IF(D58&gt;B58,"+","-")</f>
        <v>+</v>
      </c>
      <c r="F58" s="7">
        <f t="shared" ref="F58:F65" si="9">ABS(D58-B58)</f>
        <v>554057</v>
      </c>
      <c r="G58" s="6"/>
    </row>
    <row r="59" spans="1:7" ht="23.25">
      <c r="A59" s="7" t="s">
        <v>58</v>
      </c>
      <c r="B59" s="7">
        <v>200000</v>
      </c>
      <c r="C59" s="7">
        <v>15340</v>
      </c>
      <c r="D59" s="7">
        <v>231825</v>
      </c>
      <c r="E59" s="8" t="str">
        <f t="shared" si="8"/>
        <v>+</v>
      </c>
      <c r="F59" s="7">
        <f t="shared" si="9"/>
        <v>31825</v>
      </c>
      <c r="G59" s="6"/>
    </row>
    <row r="60" spans="1:7" ht="23.25">
      <c r="A60" s="7" t="s">
        <v>59</v>
      </c>
      <c r="B60" s="7">
        <v>3000000</v>
      </c>
      <c r="C60" s="14">
        <v>270000</v>
      </c>
      <c r="D60" s="7">
        <v>2723500</v>
      </c>
      <c r="E60" s="8" t="str">
        <f t="shared" si="8"/>
        <v>-</v>
      </c>
      <c r="F60" s="7">
        <f t="shared" si="9"/>
        <v>276500</v>
      </c>
      <c r="G60" s="6"/>
    </row>
    <row r="61" spans="1:7" ht="23.25">
      <c r="A61" s="7" t="s">
        <v>60</v>
      </c>
      <c r="B61" s="7">
        <v>300000</v>
      </c>
      <c r="C61" s="7">
        <v>0</v>
      </c>
      <c r="D61" s="7">
        <v>205375</v>
      </c>
      <c r="E61" s="8" t="str">
        <f t="shared" si="8"/>
        <v>-</v>
      </c>
      <c r="F61" s="7">
        <f t="shared" si="9"/>
        <v>94625</v>
      </c>
      <c r="G61" s="6"/>
    </row>
    <row r="62" spans="1:7" ht="23.25">
      <c r="A62" s="7" t="s">
        <v>61</v>
      </c>
      <c r="B62" s="7">
        <v>1500000</v>
      </c>
      <c r="C62" s="14">
        <v>319480</v>
      </c>
      <c r="D62" s="7">
        <v>581800</v>
      </c>
      <c r="E62" s="8" t="str">
        <f t="shared" si="8"/>
        <v>-</v>
      </c>
      <c r="F62" s="7">
        <f t="shared" si="9"/>
        <v>918200</v>
      </c>
      <c r="G62" s="6"/>
    </row>
    <row r="63" spans="1:7" ht="23.25">
      <c r="A63" s="7" t="s">
        <v>62</v>
      </c>
      <c r="B63" s="7">
        <v>15000000</v>
      </c>
      <c r="C63" s="7">
        <v>1438702</v>
      </c>
      <c r="D63" s="7">
        <v>15461235</v>
      </c>
      <c r="E63" s="8" t="str">
        <f t="shared" si="8"/>
        <v>+</v>
      </c>
      <c r="F63" s="7">
        <f t="shared" si="9"/>
        <v>461235</v>
      </c>
      <c r="G63" s="6"/>
    </row>
    <row r="64" spans="1:7" ht="23.25">
      <c r="A64" s="7" t="s">
        <v>63</v>
      </c>
      <c r="B64" s="7"/>
      <c r="C64" s="7"/>
      <c r="D64" s="7"/>
      <c r="E64" s="8"/>
      <c r="F64" s="7"/>
      <c r="G64" s="6"/>
    </row>
    <row r="65" spans="1:7" ht="23.25">
      <c r="A65" s="7" t="s">
        <v>64</v>
      </c>
      <c r="B65" s="11">
        <f>SUM(B57:B63)</f>
        <v>180000000</v>
      </c>
      <c r="C65" s="11">
        <v>13799427.800000001</v>
      </c>
      <c r="D65" s="11">
        <v>161627492.30000001</v>
      </c>
      <c r="E65" s="12" t="str">
        <f>IF(D65&gt;B65,"+","-")</f>
        <v>-</v>
      </c>
      <c r="F65" s="11">
        <f t="shared" si="9"/>
        <v>18372507.699999988</v>
      </c>
      <c r="G65" s="6"/>
    </row>
    <row r="66" spans="1:7" ht="23.25">
      <c r="A66" s="7" t="s">
        <v>65</v>
      </c>
      <c r="B66" s="7"/>
      <c r="C66" s="7"/>
      <c r="D66" s="7"/>
      <c r="E66" s="8"/>
      <c r="F66" s="7"/>
      <c r="G66" s="6"/>
    </row>
    <row r="67" spans="1:7" ht="23.25">
      <c r="A67" s="7" t="s">
        <v>66</v>
      </c>
      <c r="B67" s="7">
        <v>90000000</v>
      </c>
      <c r="C67" s="7">
        <v>6933640.5</v>
      </c>
      <c r="D67" s="7">
        <v>68879477.060000002</v>
      </c>
      <c r="E67" s="8" t="str">
        <f>IF(D67&gt;B67,"+","-")</f>
        <v>-</v>
      </c>
      <c r="F67" s="7">
        <f>ABS(D67-B67)</f>
        <v>21120522.939999998</v>
      </c>
      <c r="G67" s="6"/>
    </row>
    <row r="68" spans="1:7" s="9" customFormat="1" ht="23.25">
      <c r="A68" s="7" t="s">
        <v>67</v>
      </c>
      <c r="B68" s="11">
        <f>+B67</f>
        <v>90000000</v>
      </c>
      <c r="C68" s="11">
        <v>6933640.5</v>
      </c>
      <c r="D68" s="11">
        <v>68879477.060000002</v>
      </c>
      <c r="E68" s="12" t="str">
        <f t="shared" ref="E68:E82" si="10">IF(D68&gt;B68,"+","-")</f>
        <v>-</v>
      </c>
      <c r="F68" s="11">
        <f>ABS(D68-B68)</f>
        <v>21120522.939999998</v>
      </c>
      <c r="G68" s="6"/>
    </row>
    <row r="69" spans="1:7" ht="23.25">
      <c r="A69" s="7" t="s">
        <v>68</v>
      </c>
      <c r="B69" s="7"/>
      <c r="C69" s="7"/>
      <c r="D69" s="7"/>
      <c r="E69" s="8"/>
      <c r="F69" s="7"/>
      <c r="G69" s="6"/>
    </row>
    <row r="70" spans="1:7" ht="23.25">
      <c r="A70" s="7" t="s">
        <v>69</v>
      </c>
      <c r="B70" s="7">
        <v>15000000</v>
      </c>
      <c r="C70" s="7">
        <v>2128569</v>
      </c>
      <c r="D70" s="7">
        <v>22628384</v>
      </c>
      <c r="E70" s="8" t="str">
        <f t="shared" si="10"/>
        <v>+</v>
      </c>
      <c r="F70" s="7">
        <f t="shared" ref="F70:F83" si="11">ABS(D70-B70)</f>
        <v>7628384</v>
      </c>
      <c r="G70" s="6"/>
    </row>
    <row r="71" spans="1:7" ht="23.25">
      <c r="A71" s="7" t="s">
        <v>70</v>
      </c>
      <c r="B71" s="7">
        <v>500000</v>
      </c>
      <c r="C71" s="7">
        <v>34040</v>
      </c>
      <c r="D71" s="7">
        <v>309350</v>
      </c>
      <c r="E71" s="8" t="str">
        <f t="shared" si="10"/>
        <v>-</v>
      </c>
      <c r="F71" s="7">
        <f t="shared" si="11"/>
        <v>190650</v>
      </c>
      <c r="G71" s="6"/>
    </row>
    <row r="72" spans="1:7" s="9" customFormat="1" ht="23.25">
      <c r="A72" s="7" t="s">
        <v>71</v>
      </c>
      <c r="B72" s="7">
        <v>1000000</v>
      </c>
      <c r="C72" s="14">
        <v>34430</v>
      </c>
      <c r="D72" s="14">
        <v>408950</v>
      </c>
      <c r="E72" s="8" t="s">
        <v>7</v>
      </c>
      <c r="F72" s="7">
        <f t="shared" si="11"/>
        <v>591050</v>
      </c>
      <c r="G72" s="6"/>
    </row>
    <row r="73" spans="1:7" ht="23.25">
      <c r="A73" s="7" t="s">
        <v>72</v>
      </c>
      <c r="B73" s="7">
        <v>5000000</v>
      </c>
      <c r="C73" s="7">
        <v>783125</v>
      </c>
      <c r="D73" s="7">
        <v>5749563</v>
      </c>
      <c r="E73" s="8" t="str">
        <f t="shared" si="10"/>
        <v>+</v>
      </c>
      <c r="F73" s="7">
        <f t="shared" si="11"/>
        <v>749563</v>
      </c>
      <c r="G73" s="6"/>
    </row>
    <row r="74" spans="1:7" ht="23.25">
      <c r="A74" s="7" t="s">
        <v>73</v>
      </c>
      <c r="B74" s="7">
        <v>4000000</v>
      </c>
      <c r="C74" s="14">
        <v>167360</v>
      </c>
      <c r="D74" s="7">
        <v>2126891</v>
      </c>
      <c r="E74" s="8" t="str">
        <f t="shared" si="10"/>
        <v>-</v>
      </c>
      <c r="F74" s="7">
        <f t="shared" si="11"/>
        <v>1873109</v>
      </c>
      <c r="G74" s="6"/>
    </row>
    <row r="75" spans="1:7" ht="23.25">
      <c r="A75" s="7" t="s">
        <v>74</v>
      </c>
      <c r="B75" s="7">
        <v>80000</v>
      </c>
      <c r="C75" s="14">
        <v>2000</v>
      </c>
      <c r="D75" s="14">
        <v>72800</v>
      </c>
      <c r="E75" s="8" t="s">
        <v>7</v>
      </c>
      <c r="F75" s="7">
        <f t="shared" si="11"/>
        <v>7200</v>
      </c>
      <c r="G75" s="6"/>
    </row>
    <row r="76" spans="1:7" ht="23.25">
      <c r="A76" s="7" t="s">
        <v>75</v>
      </c>
      <c r="B76" s="7">
        <v>7700000</v>
      </c>
      <c r="C76" s="7">
        <v>226850</v>
      </c>
      <c r="D76" s="7">
        <v>4213841</v>
      </c>
      <c r="E76" s="8" t="str">
        <f>IF(D76&gt;B76,"+","-")</f>
        <v>-</v>
      </c>
      <c r="F76" s="7">
        <f>ABS(D76-B76)</f>
        <v>3486159</v>
      </c>
      <c r="G76" s="6"/>
    </row>
    <row r="77" spans="1:7" s="9" customFormat="1" ht="23.25">
      <c r="A77" s="7" t="s">
        <v>76</v>
      </c>
      <c r="B77" s="7">
        <v>14000000</v>
      </c>
      <c r="C77" s="14">
        <v>1317520</v>
      </c>
      <c r="D77" s="7">
        <v>14777215</v>
      </c>
      <c r="E77" s="8" t="str">
        <f>IF(D77&gt;B77,"+","-")</f>
        <v>+</v>
      </c>
      <c r="F77" s="7">
        <f>ABS(D77-B77)</f>
        <v>777215</v>
      </c>
      <c r="G77" s="6"/>
    </row>
    <row r="78" spans="1:7" ht="23.25">
      <c r="A78" s="7" t="s">
        <v>77</v>
      </c>
      <c r="B78" s="7">
        <v>10000</v>
      </c>
      <c r="C78" s="14">
        <v>8080</v>
      </c>
      <c r="D78" s="14">
        <v>39400</v>
      </c>
      <c r="E78" s="8" t="str">
        <f t="shared" si="10"/>
        <v>+</v>
      </c>
      <c r="F78" s="7">
        <f>ABS(D78-B78)</f>
        <v>29400</v>
      </c>
      <c r="G78" s="6"/>
    </row>
    <row r="79" spans="1:7" ht="23.25">
      <c r="A79" s="7" t="s">
        <v>78</v>
      </c>
      <c r="B79" s="7">
        <v>12500000</v>
      </c>
      <c r="C79" s="14">
        <v>757785</v>
      </c>
      <c r="D79" s="7">
        <v>6480510</v>
      </c>
      <c r="E79" s="8" t="str">
        <f t="shared" si="10"/>
        <v>-</v>
      </c>
      <c r="F79" s="7">
        <f t="shared" si="11"/>
        <v>6019490</v>
      </c>
      <c r="G79" s="6"/>
    </row>
    <row r="80" spans="1:7" ht="23.25">
      <c r="A80" s="7" t="s">
        <v>79</v>
      </c>
      <c r="B80" s="7">
        <v>150000</v>
      </c>
      <c r="C80" s="14">
        <v>500</v>
      </c>
      <c r="D80" s="7">
        <v>80225</v>
      </c>
      <c r="E80" s="8" t="str">
        <f t="shared" si="10"/>
        <v>-</v>
      </c>
      <c r="F80" s="7">
        <f t="shared" si="11"/>
        <v>69775</v>
      </c>
      <c r="G80" s="6"/>
    </row>
    <row r="81" spans="1:7" ht="23.25">
      <c r="A81" s="7" t="s">
        <v>80</v>
      </c>
      <c r="B81" s="7">
        <v>60000</v>
      </c>
      <c r="C81" s="14" t="s">
        <v>7</v>
      </c>
      <c r="D81" s="14" t="s">
        <v>7</v>
      </c>
      <c r="E81" s="8" t="s">
        <v>7</v>
      </c>
      <c r="F81" s="7">
        <f>B81</f>
        <v>60000</v>
      </c>
      <c r="G81" s="6"/>
    </row>
    <row r="82" spans="1:7" ht="23.25">
      <c r="A82" s="7" t="s">
        <v>81</v>
      </c>
      <c r="B82" s="11">
        <f>SUM(B70:B81)</f>
        <v>60000000</v>
      </c>
      <c r="C82" s="11">
        <v>5460259</v>
      </c>
      <c r="D82" s="11">
        <v>56887129</v>
      </c>
      <c r="E82" s="12" t="str">
        <f t="shared" si="10"/>
        <v>-</v>
      </c>
      <c r="F82" s="11">
        <f t="shared" si="11"/>
        <v>3112871</v>
      </c>
      <c r="G82" s="6"/>
    </row>
    <row r="83" spans="1:7" ht="23.25">
      <c r="A83" s="29" t="s">
        <v>82</v>
      </c>
      <c r="B83" s="23">
        <f>+B82+B68+B65+B55</f>
        <v>2500000000</v>
      </c>
      <c r="C83" s="23">
        <v>100707264.59</v>
      </c>
      <c r="D83" s="23">
        <v>1098534899.7</v>
      </c>
      <c r="E83" s="24" t="str">
        <f>IF(D83&gt;B83,"+","-")</f>
        <v>-</v>
      </c>
      <c r="F83" s="11">
        <f t="shared" si="11"/>
        <v>1401465100.3</v>
      </c>
      <c r="G83" s="6"/>
    </row>
    <row r="84" spans="1:7" ht="23.25">
      <c r="A84" s="30"/>
      <c r="B84" s="17"/>
      <c r="C84" s="17"/>
      <c r="D84" s="17"/>
      <c r="E84" s="26"/>
      <c r="F84" s="17"/>
      <c r="G84" s="6"/>
    </row>
    <row r="85" spans="1:7" ht="23.25">
      <c r="A85" s="30"/>
      <c r="B85" s="17"/>
      <c r="C85" s="17"/>
      <c r="D85" s="17"/>
      <c r="E85" s="26"/>
      <c r="F85" s="17"/>
      <c r="G85" s="6"/>
    </row>
    <row r="86" spans="1:7" ht="23.25">
      <c r="A86" s="52" t="s">
        <v>83</v>
      </c>
      <c r="B86" s="52"/>
      <c r="C86" s="52"/>
      <c r="D86" s="52"/>
      <c r="E86" s="52"/>
      <c r="F86" s="52"/>
      <c r="G86" s="6"/>
    </row>
    <row r="87" spans="1:7" ht="23.25">
      <c r="A87" s="52"/>
      <c r="B87" s="52"/>
      <c r="C87" s="52"/>
      <c r="D87" s="52"/>
      <c r="E87" s="52"/>
      <c r="F87" s="52"/>
      <c r="G87" s="6"/>
    </row>
    <row r="88" spans="1:7" ht="23.25">
      <c r="A88" s="2" t="s">
        <v>1</v>
      </c>
      <c r="B88" s="2" t="s">
        <v>2</v>
      </c>
      <c r="C88" s="2" t="s">
        <v>3</v>
      </c>
      <c r="D88" s="2" t="s">
        <v>4</v>
      </c>
      <c r="E88" s="2" t="s">
        <v>5</v>
      </c>
      <c r="F88" s="2" t="s">
        <v>6</v>
      </c>
      <c r="G88" s="6"/>
    </row>
    <row r="89" spans="1:7" ht="23.25">
      <c r="A89" s="3"/>
      <c r="B89" s="3" t="str">
        <f>+B48</f>
        <v>ปี 2567</v>
      </c>
      <c r="C89" s="3"/>
      <c r="D89" s="3"/>
      <c r="E89" s="3" t="s">
        <v>7</v>
      </c>
      <c r="F89" s="3" t="s">
        <v>47</v>
      </c>
      <c r="G89" s="6"/>
    </row>
    <row r="90" spans="1:7" s="9" customFormat="1" ht="23.25">
      <c r="A90" s="31" t="s">
        <v>84</v>
      </c>
      <c r="B90" s="4"/>
      <c r="C90" s="4"/>
      <c r="D90" s="4"/>
      <c r="E90" s="5"/>
      <c r="F90" s="4"/>
      <c r="G90" s="6"/>
    </row>
    <row r="91" spans="1:7" ht="23.25">
      <c r="A91" s="18" t="s">
        <v>85</v>
      </c>
      <c r="B91" s="7">
        <v>150000000</v>
      </c>
      <c r="C91" s="14">
        <v>8931123.0700000003</v>
      </c>
      <c r="D91" s="7">
        <v>122567979.72</v>
      </c>
      <c r="E91" s="8" t="str">
        <f>IF(D91&gt;B91,"+","-")</f>
        <v>-</v>
      </c>
      <c r="F91" s="7">
        <f>ABS(D91-B91)</f>
        <v>27432020.280000001</v>
      </c>
      <c r="G91" s="6"/>
    </row>
    <row r="92" spans="1:7" ht="23.25">
      <c r="A92" s="18" t="s">
        <v>86</v>
      </c>
      <c r="B92" s="7">
        <v>29965000</v>
      </c>
      <c r="C92" s="14">
        <v>0</v>
      </c>
      <c r="D92" s="14">
        <v>21151854.5</v>
      </c>
      <c r="E92" s="8" t="str">
        <f>IF(D92&gt;B92,"+","-")</f>
        <v>-</v>
      </c>
      <c r="F92" s="7">
        <f>ABS(D92-B92)</f>
        <v>8813145.5</v>
      </c>
      <c r="G92" s="6"/>
    </row>
    <row r="93" spans="1:7" ht="23.25">
      <c r="A93" s="18" t="s">
        <v>87</v>
      </c>
      <c r="B93" s="7">
        <v>720000000</v>
      </c>
      <c r="C93" s="14">
        <v>185012380.90000001</v>
      </c>
      <c r="D93" s="7">
        <v>1748734780.98</v>
      </c>
      <c r="E93" s="8" t="str">
        <f>IF(D93&gt;B93,"+","-")</f>
        <v>+</v>
      </c>
      <c r="F93" s="7">
        <f>ABS(D93-B93)</f>
        <v>1028734780.98</v>
      </c>
      <c r="G93" s="6"/>
    </row>
    <row r="94" spans="1:7" ht="23.25">
      <c r="A94" s="18" t="s">
        <v>88</v>
      </c>
      <c r="B94" s="7">
        <v>35000</v>
      </c>
      <c r="C94" s="14">
        <v>0</v>
      </c>
      <c r="D94" s="14">
        <v>0</v>
      </c>
      <c r="E94" s="8" t="str">
        <f>IF(D94&gt;B94,"+","-")</f>
        <v>-</v>
      </c>
      <c r="F94" s="7">
        <f>B94</f>
        <v>35000</v>
      </c>
      <c r="G94" s="6"/>
    </row>
    <row r="95" spans="1:7" ht="23.25">
      <c r="A95" s="32" t="s">
        <v>89</v>
      </c>
      <c r="B95" s="11">
        <v>900000000</v>
      </c>
      <c r="C95" s="11">
        <v>193943503.97</v>
      </c>
      <c r="D95" s="11">
        <v>1892454615.2</v>
      </c>
      <c r="E95" s="12" t="str">
        <f>IF(D95&gt;B95,"+","-")</f>
        <v>+</v>
      </c>
      <c r="F95" s="11">
        <f>ABS(D95-B95)</f>
        <v>992454615.20000005</v>
      </c>
      <c r="G95" s="6"/>
    </row>
    <row r="96" spans="1:7" ht="23.25">
      <c r="A96" s="18" t="s">
        <v>90</v>
      </c>
      <c r="B96" s="33"/>
      <c r="C96" s="33"/>
      <c r="D96" s="33"/>
      <c r="E96" s="34"/>
      <c r="F96" s="33"/>
      <c r="G96" s="6"/>
    </row>
    <row r="97" spans="1:7" ht="23.25">
      <c r="A97" s="18" t="s">
        <v>91</v>
      </c>
      <c r="B97" s="7"/>
      <c r="C97" s="7"/>
      <c r="D97" s="7"/>
      <c r="E97" s="8"/>
      <c r="F97" s="7"/>
      <c r="G97" s="6"/>
    </row>
    <row r="98" spans="1:7" ht="23.25">
      <c r="A98" s="18" t="s">
        <v>92</v>
      </c>
      <c r="B98" s="7">
        <v>50000000</v>
      </c>
      <c r="C98" s="14">
        <v>0</v>
      </c>
      <c r="D98" s="14">
        <v>26940152</v>
      </c>
      <c r="E98" s="14" t="s">
        <v>7</v>
      </c>
      <c r="F98" s="14">
        <v>23059848</v>
      </c>
      <c r="G98" s="6"/>
    </row>
    <row r="99" spans="1:7" ht="23.25">
      <c r="A99" s="18" t="s">
        <v>93</v>
      </c>
      <c r="B99" s="7">
        <v>0</v>
      </c>
      <c r="C99" s="14">
        <v>0</v>
      </c>
      <c r="D99" s="14">
        <v>0</v>
      </c>
      <c r="E99" s="14" t="s">
        <v>7</v>
      </c>
      <c r="F99" s="14">
        <f>B99</f>
        <v>0</v>
      </c>
      <c r="G99" s="6"/>
    </row>
    <row r="100" spans="1:7" ht="23.25">
      <c r="A100" s="32" t="s">
        <v>94</v>
      </c>
      <c r="B100" s="4"/>
      <c r="C100" s="35"/>
      <c r="D100" s="35"/>
      <c r="E100" s="35"/>
      <c r="F100" s="35"/>
      <c r="G100" s="6"/>
    </row>
    <row r="101" spans="1:7" ht="23.25">
      <c r="A101" s="32" t="s">
        <v>95</v>
      </c>
      <c r="B101" s="23">
        <f>SUM(B98:B99)</f>
        <v>50000000</v>
      </c>
      <c r="C101" s="14">
        <v>0</v>
      </c>
      <c r="D101" s="36">
        <v>26940152</v>
      </c>
      <c r="E101" s="37" t="str">
        <f>IF(D101&gt;B101,"+","-")</f>
        <v>-</v>
      </c>
      <c r="F101" s="36">
        <f>ABS(D101-B101)</f>
        <v>23059848</v>
      </c>
      <c r="G101" s="6"/>
    </row>
    <row r="102" spans="1:7" ht="23.25">
      <c r="A102" s="18" t="s">
        <v>96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3.25">
      <c r="A103" s="18" t="s">
        <v>97</v>
      </c>
      <c r="B103" s="7">
        <v>150000000</v>
      </c>
      <c r="C103" s="7">
        <v>50713132.530000001</v>
      </c>
      <c r="D103" s="7">
        <v>608052168.69000006</v>
      </c>
      <c r="E103" s="38" t="s">
        <v>7</v>
      </c>
      <c r="F103" s="14">
        <f t="shared" si="12"/>
        <v>458052168.69000006</v>
      </c>
      <c r="G103" s="6"/>
    </row>
    <row r="104" spans="1:7" ht="23.25">
      <c r="A104" s="18" t="s">
        <v>98</v>
      </c>
      <c r="B104" s="7">
        <v>5000000</v>
      </c>
      <c r="C104" s="14">
        <v>0</v>
      </c>
      <c r="D104" s="7">
        <v>0</v>
      </c>
      <c r="E104" s="8" t="str">
        <f>IF(D104&gt;B104,"+","-")</f>
        <v>-</v>
      </c>
      <c r="F104" s="14">
        <f t="shared" si="12"/>
        <v>5000000</v>
      </c>
      <c r="G104" s="6"/>
    </row>
    <row r="105" spans="1:7" ht="23.25">
      <c r="A105" s="18" t="s">
        <v>99</v>
      </c>
      <c r="B105" s="7">
        <v>1150000000</v>
      </c>
      <c r="C105" s="7">
        <v>18317971.690000001</v>
      </c>
      <c r="D105" s="7">
        <v>2594723538.5100002</v>
      </c>
      <c r="E105" s="8" t="str">
        <f>IF(D105&gt;B105,"+","-")</f>
        <v>+</v>
      </c>
      <c r="F105" s="14">
        <f t="shared" si="12"/>
        <v>1444723538.5100002</v>
      </c>
      <c r="G105" s="6"/>
    </row>
    <row r="106" spans="1:7" ht="23.25">
      <c r="A106" s="18" t="s">
        <v>100</v>
      </c>
      <c r="B106" s="7">
        <v>15000000</v>
      </c>
      <c r="C106" s="7">
        <v>1174401.3700000001</v>
      </c>
      <c r="D106" s="7">
        <v>16690482.689999999</v>
      </c>
      <c r="E106" s="8" t="str">
        <f t="shared" ref="E106:E110" si="13">IF(D106&gt;B106,"+","-")</f>
        <v>+</v>
      </c>
      <c r="F106" s="7">
        <f t="shared" si="12"/>
        <v>1690482.6899999995</v>
      </c>
      <c r="G106" s="6"/>
    </row>
    <row r="107" spans="1:7" ht="23.25">
      <c r="A107" s="18" t="s">
        <v>101</v>
      </c>
      <c r="B107" s="7">
        <v>40000000</v>
      </c>
      <c r="C107" s="7">
        <v>5166320</v>
      </c>
      <c r="D107" s="7">
        <v>43453411</v>
      </c>
      <c r="E107" s="8" t="str">
        <f t="shared" si="13"/>
        <v>+</v>
      </c>
      <c r="F107" s="7">
        <f t="shared" si="12"/>
        <v>3453411</v>
      </c>
      <c r="G107" s="6"/>
    </row>
    <row r="108" spans="1:7" ht="23.25">
      <c r="A108" s="18" t="s">
        <v>102</v>
      </c>
      <c r="B108" s="7">
        <v>40000000</v>
      </c>
      <c r="C108" s="7">
        <v>5376278.3300000001</v>
      </c>
      <c r="D108" s="7">
        <v>71806670.420000002</v>
      </c>
      <c r="E108" s="8" t="str">
        <f>IF(D108&gt;B108,"+","-")</f>
        <v>+</v>
      </c>
      <c r="F108" s="7">
        <f>ABS(D108-B108)</f>
        <v>31806670.420000002</v>
      </c>
      <c r="G108" s="6"/>
    </row>
    <row r="109" spans="1:7" ht="23.25">
      <c r="A109" s="39" t="s">
        <v>103</v>
      </c>
      <c r="B109" s="11">
        <v>1400000000</v>
      </c>
      <c r="C109" s="11">
        <v>80748103.920000002</v>
      </c>
      <c r="D109" s="11">
        <v>3334726271.3099999</v>
      </c>
      <c r="E109" s="12" t="str">
        <f t="shared" si="13"/>
        <v>+</v>
      </c>
      <c r="F109" s="11">
        <f t="shared" si="12"/>
        <v>1934726271.3099999</v>
      </c>
      <c r="G109" s="6"/>
    </row>
    <row r="110" spans="1:7" ht="23.25">
      <c r="A110" s="40" t="s">
        <v>104</v>
      </c>
      <c r="B110" s="11">
        <v>90000000000</v>
      </c>
      <c r="C110" s="11">
        <v>8473133707.71</v>
      </c>
      <c r="D110" s="11">
        <v>85805718645.130005</v>
      </c>
      <c r="E110" s="12" t="str">
        <f t="shared" si="13"/>
        <v>-</v>
      </c>
      <c r="F110" s="11">
        <f t="shared" si="12"/>
        <v>4194281354.8699951</v>
      </c>
      <c r="G110" s="6"/>
    </row>
    <row r="111" spans="1:7" ht="23.25">
      <c r="A111" s="31" t="s">
        <v>105</v>
      </c>
      <c r="B111" s="4"/>
      <c r="C111" s="4"/>
      <c r="D111" s="4"/>
      <c r="E111" s="5"/>
      <c r="F111" s="4"/>
      <c r="G111" s="6"/>
    </row>
    <row r="112" spans="1:7" ht="23.25">
      <c r="A112" s="41" t="s">
        <v>106</v>
      </c>
      <c r="B112" s="36">
        <v>23488692200</v>
      </c>
      <c r="C112" s="36">
        <v>0</v>
      </c>
      <c r="D112" s="36">
        <v>23488692200</v>
      </c>
      <c r="E112" s="8" t="str">
        <f>IF(D112&gt;B112,"+","-")</f>
        <v>-</v>
      </c>
      <c r="F112" s="14" t="s">
        <v>7</v>
      </c>
      <c r="G112" s="6"/>
    </row>
    <row r="113" spans="1:6" ht="23.25">
      <c r="A113" s="40" t="s">
        <v>107</v>
      </c>
      <c r="B113" s="42">
        <v>2348869200</v>
      </c>
      <c r="C113" s="42">
        <v>0</v>
      </c>
      <c r="D113" s="42">
        <v>23488692200</v>
      </c>
      <c r="E113" s="12" t="s">
        <v>7</v>
      </c>
      <c r="F113" s="42" t="s">
        <v>7</v>
      </c>
    </row>
    <row r="114" spans="1:6" ht="23.25">
      <c r="A114" s="40" t="s">
        <v>108</v>
      </c>
      <c r="B114" s="11">
        <v>113488692200</v>
      </c>
      <c r="C114" s="11">
        <v>8473133707.71</v>
      </c>
      <c r="D114" s="11">
        <v>109294410845.13</v>
      </c>
      <c r="E114" s="12" t="str">
        <f>IF(D114&gt;B114,"+","-")</f>
        <v>-</v>
      </c>
      <c r="F114" s="11">
        <f>ABS(D114-B114)</f>
        <v>4194281354.8699951</v>
      </c>
    </row>
    <row r="115" spans="1:6" ht="23.25">
      <c r="A115" s="43" t="s">
        <v>109</v>
      </c>
      <c r="B115" s="44"/>
      <c r="C115" s="44"/>
      <c r="D115" s="45"/>
      <c r="E115" s="44"/>
      <c r="F115" s="44"/>
    </row>
    <row r="116" spans="1:6" ht="29.25">
      <c r="A116" s="46"/>
      <c r="B116" s="47"/>
      <c r="C116" s="6"/>
      <c r="E116" s="48"/>
      <c r="F116" s="49"/>
    </row>
    <row r="117" spans="1:6" ht="23.25">
      <c r="A117" s="44"/>
      <c r="C117" s="47"/>
      <c r="D117" s="47"/>
      <c r="E117" s="48"/>
      <c r="F117" s="49"/>
    </row>
    <row r="118" spans="1:6" ht="23.25">
      <c r="B118" s="47"/>
      <c r="E118" s="48"/>
      <c r="F118" s="49"/>
    </row>
    <row r="122" spans="1:6">
      <c r="C122" s="47"/>
      <c r="D122" s="47"/>
    </row>
    <row r="196" spans="1:1">
      <c r="A196" s="50"/>
    </row>
    <row r="197" spans="1:1">
      <c r="A197" s="50"/>
    </row>
    <row r="198" spans="1:1">
      <c r="A198" s="50"/>
    </row>
    <row r="199" spans="1:1">
      <c r="A199" s="50"/>
    </row>
    <row r="200" spans="1:1">
      <c r="A200" s="50"/>
    </row>
    <row r="201" spans="1:1">
      <c r="A201" s="50"/>
    </row>
    <row r="202" spans="1:1">
      <c r="A202" s="50"/>
    </row>
    <row r="203" spans="1:1">
      <c r="A203" s="50"/>
    </row>
    <row r="204" spans="1:1">
      <c r="A204" s="50"/>
    </row>
    <row r="205" spans="1:1">
      <c r="A205" s="50"/>
    </row>
    <row r="206" spans="1:1">
      <c r="A206" s="50"/>
    </row>
    <row r="207" spans="1:1">
      <c r="A207" s="50"/>
    </row>
    <row r="208" spans="1:1">
      <c r="A208" s="50"/>
    </row>
    <row r="209" spans="1:1">
      <c r="A209" s="50"/>
    </row>
    <row r="210" spans="1:1">
      <c r="A210" s="50"/>
    </row>
    <row r="211" spans="1:1">
      <c r="A211" s="50"/>
    </row>
    <row r="212" spans="1:1">
      <c r="A212" s="50"/>
    </row>
    <row r="213" spans="1:1">
      <c r="A213" s="50"/>
    </row>
    <row r="214" spans="1:1">
      <c r="A214" s="50"/>
    </row>
    <row r="215" spans="1:1">
      <c r="A215" s="50"/>
    </row>
    <row r="216" spans="1:1">
      <c r="A216" s="50"/>
    </row>
    <row r="217" spans="1:1">
      <c r="A217" s="50"/>
    </row>
    <row r="218" spans="1:1">
      <c r="A218" s="50"/>
    </row>
    <row r="219" spans="1:1">
      <c r="A219" s="50"/>
    </row>
    <row r="220" spans="1:1">
      <c r="A220" s="50"/>
    </row>
    <row r="221" spans="1:1">
      <c r="A221" s="50"/>
    </row>
    <row r="222" spans="1:1">
      <c r="A222" s="50"/>
    </row>
    <row r="223" spans="1:1">
      <c r="A223" s="50"/>
    </row>
    <row r="224" spans="1:1">
      <c r="A224" s="50"/>
    </row>
    <row r="225" spans="1:1">
      <c r="A225" s="50"/>
    </row>
    <row r="226" spans="1:1">
      <c r="A226" s="50"/>
    </row>
    <row r="227" spans="1:1">
      <c r="A227" s="50"/>
    </row>
    <row r="228" spans="1:1">
      <c r="A228" s="50"/>
    </row>
    <row r="229" spans="1:1">
      <c r="A229" s="50"/>
    </row>
    <row r="230" spans="1:1">
      <c r="A230" s="50"/>
    </row>
    <row r="231" spans="1:1">
      <c r="A231" s="50"/>
    </row>
    <row r="232" spans="1:1">
      <c r="A232" s="50"/>
    </row>
    <row r="233" spans="1:1">
      <c r="A233" s="50"/>
    </row>
    <row r="234" spans="1:1">
      <c r="A234" s="50"/>
    </row>
    <row r="235" spans="1:1">
      <c r="A235" s="50"/>
    </row>
    <row r="236" spans="1:1">
      <c r="A236" s="50"/>
    </row>
    <row r="237" spans="1:1">
      <c r="A237" s="50"/>
    </row>
    <row r="238" spans="1:1">
      <c r="A238" s="50"/>
    </row>
    <row r="239" spans="1:1">
      <c r="A239" s="50"/>
    </row>
    <row r="240" spans="1:1">
      <c r="A240" s="50"/>
    </row>
    <row r="241" spans="1:1">
      <c r="A241" s="50"/>
    </row>
    <row r="242" spans="1:1">
      <c r="A242" s="50"/>
    </row>
    <row r="243" spans="1:1">
      <c r="A243" s="50"/>
    </row>
    <row r="244" spans="1:1">
      <c r="A244" s="50"/>
    </row>
    <row r="245" spans="1:1">
      <c r="A245" s="50"/>
    </row>
    <row r="246" spans="1:1">
      <c r="A246" s="50"/>
    </row>
    <row r="247" spans="1:1">
      <c r="A247" s="50"/>
    </row>
    <row r="248" spans="1:1">
      <c r="A248" s="50"/>
    </row>
    <row r="249" spans="1:1">
      <c r="A249" s="50"/>
    </row>
    <row r="250" spans="1:1">
      <c r="A250" s="50"/>
    </row>
    <row r="251" spans="1:1">
      <c r="A251" s="50"/>
    </row>
    <row r="252" spans="1:1">
      <c r="A252" s="50"/>
    </row>
    <row r="253" spans="1:1">
      <c r="A253" s="50"/>
    </row>
    <row r="254" spans="1:1">
      <c r="A254" s="50"/>
    </row>
    <row r="255" spans="1:1">
      <c r="A255" s="50"/>
    </row>
    <row r="256" spans="1:1">
      <c r="A256" s="50"/>
    </row>
    <row r="257" spans="1:1">
      <c r="A257" s="50"/>
    </row>
    <row r="258" spans="1:1">
      <c r="A258" s="50"/>
    </row>
    <row r="259" spans="1:1">
      <c r="A259" s="50"/>
    </row>
    <row r="260" spans="1:1">
      <c r="A260" s="50"/>
    </row>
    <row r="261" spans="1:1">
      <c r="A261" s="50"/>
    </row>
    <row r="262" spans="1:1">
      <c r="A262" s="50"/>
    </row>
    <row r="263" spans="1:1">
      <c r="A263" s="50"/>
    </row>
    <row r="264" spans="1:1">
      <c r="A264" s="50"/>
    </row>
    <row r="265" spans="1:1">
      <c r="A265" s="50"/>
    </row>
    <row r="266" spans="1:1">
      <c r="A266" s="50"/>
    </row>
    <row r="267" spans="1:1">
      <c r="A267" s="50"/>
    </row>
    <row r="268" spans="1:1">
      <c r="A268" s="50"/>
    </row>
    <row r="269" spans="1:1">
      <c r="A269" s="50"/>
    </row>
    <row r="270" spans="1:1">
      <c r="A270" s="50"/>
    </row>
    <row r="271" spans="1:1">
      <c r="A271" s="50"/>
    </row>
    <row r="272" spans="1:1">
      <c r="A272" s="50"/>
    </row>
    <row r="273" spans="1:1">
      <c r="A273" s="50"/>
    </row>
    <row r="274" spans="1:1">
      <c r="A274" s="50"/>
    </row>
    <row r="275" spans="1:1">
      <c r="A275" s="50"/>
    </row>
    <row r="276" spans="1:1">
      <c r="A276" s="50"/>
    </row>
    <row r="277" spans="1:1">
      <c r="A277" s="50"/>
    </row>
    <row r="278" spans="1:1">
      <c r="A278" s="50"/>
    </row>
    <row r="279" spans="1:1">
      <c r="A279" s="50"/>
    </row>
    <row r="280" spans="1:1">
      <c r="A280" s="50"/>
    </row>
    <row r="282" spans="1:1">
      <c r="A282" s="6"/>
    </row>
    <row r="283" spans="1:1">
      <c r="A283" s="6"/>
    </row>
    <row r="284" spans="1:1">
      <c r="A284" s="51"/>
    </row>
    <row r="285" spans="1:1">
      <c r="A285" s="6"/>
    </row>
    <row r="286" spans="1: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86"/>
  <sheetViews>
    <sheetView tabSelected="1" workbookViewId="0">
      <selection activeCell="H3" sqref="H3"/>
    </sheetView>
  </sheetViews>
  <sheetFormatPr defaultRowHeight="21" customHeight="1"/>
  <cols>
    <col min="1" max="1" width="47" style="1" customWidth="1"/>
    <col min="2" max="2" width="18.42578125" style="1" bestFit="1" customWidth="1"/>
    <col min="3" max="3" width="17.7109375" style="1" customWidth="1"/>
    <col min="4" max="4" width="18.42578125" style="1" bestFit="1" customWidth="1"/>
    <col min="5" max="5" width="3.85546875" style="1" customWidth="1"/>
    <col min="6" max="6" width="17.42578125" style="1" customWidth="1"/>
    <col min="7" max="7" width="17.140625" style="1" customWidth="1"/>
    <col min="8" max="256" width="9.140625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.140625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.140625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.140625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.140625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.140625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.140625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.140625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.140625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.140625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.140625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.140625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.140625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.140625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.140625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.140625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.140625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.140625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.140625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.140625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.140625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.140625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.140625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.140625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.140625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.140625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.140625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.140625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.140625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.140625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.140625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.140625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.140625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.140625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.140625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.140625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.140625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.140625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.140625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.140625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.140625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.140625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.140625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.140625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.140625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.140625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.140625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.140625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.140625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.140625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.140625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.140625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.140625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.140625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.140625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.140625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.140625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.140625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.140625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.140625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.140625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.140625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.140625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.140625" style="1"/>
  </cols>
  <sheetData>
    <row r="1" spans="1:7" ht="21" customHeight="1">
      <c r="A1" s="53" t="s">
        <v>0</v>
      </c>
      <c r="B1" s="53"/>
      <c r="C1" s="53"/>
      <c r="D1" s="53"/>
      <c r="E1" s="53"/>
      <c r="F1" s="53"/>
    </row>
    <row r="2" spans="1:7" ht="21" customHeight="1">
      <c r="A2" s="54" t="s">
        <v>123</v>
      </c>
      <c r="B2" s="54"/>
      <c r="C2" s="54"/>
      <c r="D2" s="54"/>
      <c r="E2" s="54"/>
      <c r="F2" s="54"/>
    </row>
    <row r="3" spans="1:7" ht="21" customHeight="1">
      <c r="A3" s="52" t="s">
        <v>115</v>
      </c>
      <c r="B3" s="52"/>
      <c r="C3" s="52"/>
      <c r="D3" s="52"/>
      <c r="E3" s="52"/>
      <c r="F3" s="52"/>
    </row>
    <row r="4" spans="1:7" ht="21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1" customHeight="1">
      <c r="A5" s="3"/>
      <c r="B5" s="3" t="s">
        <v>116</v>
      </c>
      <c r="C5" s="3"/>
      <c r="D5" s="3"/>
      <c r="E5" s="3" t="s">
        <v>7</v>
      </c>
      <c r="F5" s="3" t="s">
        <v>8</v>
      </c>
    </row>
    <row r="6" spans="1:7" ht="21" customHeight="1">
      <c r="A6" s="4" t="s">
        <v>9</v>
      </c>
      <c r="B6" s="4"/>
      <c r="C6" s="4"/>
      <c r="D6" s="4"/>
      <c r="E6" s="5"/>
      <c r="F6" s="4"/>
      <c r="G6" s="6"/>
    </row>
    <row r="7" spans="1:7" ht="21" customHeight="1">
      <c r="A7" s="7" t="s">
        <v>10</v>
      </c>
      <c r="B7" s="7"/>
      <c r="C7" s="7"/>
      <c r="D7" s="7"/>
      <c r="E7" s="8"/>
      <c r="F7" s="7"/>
      <c r="G7" s="6"/>
    </row>
    <row r="8" spans="1:7" ht="21" customHeight="1">
      <c r="A8" s="7" t="s">
        <v>11</v>
      </c>
      <c r="B8" s="7"/>
      <c r="C8" s="7"/>
      <c r="D8" s="7"/>
      <c r="E8" s="8"/>
      <c r="F8" s="7"/>
      <c r="G8" s="6"/>
    </row>
    <row r="9" spans="1:7" ht="21" customHeight="1">
      <c r="A9" s="7" t="s">
        <v>12</v>
      </c>
      <c r="B9" s="7">
        <v>4000000</v>
      </c>
      <c r="C9" s="7">
        <v>1158452.52</v>
      </c>
      <c r="D9" s="7">
        <v>3834675.92</v>
      </c>
      <c r="E9" s="8" t="str">
        <f>IF(D9&gt;B9,"+","-")</f>
        <v>-</v>
      </c>
      <c r="F9" s="7">
        <f>ABS(D9-B9)</f>
        <v>165324.08000000007</v>
      </c>
      <c r="G9" s="6"/>
    </row>
    <row r="10" spans="1:7" s="9" customFormat="1" ht="21" customHeight="1">
      <c r="A10" s="7" t="s">
        <v>13</v>
      </c>
      <c r="B10" s="7">
        <v>350000000</v>
      </c>
      <c r="C10" s="7">
        <v>12258811.359999999</v>
      </c>
      <c r="D10" s="7">
        <v>177141260.87</v>
      </c>
      <c r="E10" s="8" t="str">
        <f t="shared" ref="E10:E16" si="0">IF(D10&gt;B10,"+","-")</f>
        <v>-</v>
      </c>
      <c r="F10" s="7">
        <f t="shared" ref="F10:F16" si="1">ABS(D10-B10)</f>
        <v>172858739.13</v>
      </c>
      <c r="G10" s="6"/>
    </row>
    <row r="11" spans="1:7" ht="21" customHeight="1">
      <c r="A11" s="7" t="s">
        <v>14</v>
      </c>
      <c r="B11" s="7">
        <v>1290000000</v>
      </c>
      <c r="C11" s="7">
        <v>48978850.43</v>
      </c>
      <c r="D11" s="7">
        <v>1269187968.24</v>
      </c>
      <c r="E11" s="8" t="str">
        <f t="shared" si="0"/>
        <v>-</v>
      </c>
      <c r="F11" s="7">
        <f t="shared" si="1"/>
        <v>20812031.75999999</v>
      </c>
      <c r="G11" s="6"/>
    </row>
    <row r="12" spans="1:7" ht="21" customHeight="1">
      <c r="A12" s="7" t="s">
        <v>15</v>
      </c>
      <c r="B12" s="7">
        <v>1000000</v>
      </c>
      <c r="C12" s="7">
        <v>102416</v>
      </c>
      <c r="D12" s="7">
        <v>1084544</v>
      </c>
      <c r="E12" s="8" t="str">
        <f t="shared" si="0"/>
        <v>+</v>
      </c>
      <c r="F12" s="7">
        <f t="shared" si="1"/>
        <v>84544</v>
      </c>
      <c r="G12" s="6"/>
    </row>
    <row r="13" spans="1:7" ht="21" customHeight="1">
      <c r="A13" s="7" t="s">
        <v>16</v>
      </c>
      <c r="B13" s="7">
        <v>200000000</v>
      </c>
      <c r="C13" s="7">
        <v>16843729.239999998</v>
      </c>
      <c r="D13" s="7">
        <v>195288153.59</v>
      </c>
      <c r="E13" s="8" t="str">
        <f t="shared" si="0"/>
        <v>-</v>
      </c>
      <c r="F13" s="7">
        <f t="shared" si="1"/>
        <v>4711846.4099999964</v>
      </c>
      <c r="G13" s="6"/>
    </row>
    <row r="14" spans="1:7" ht="21" customHeight="1">
      <c r="A14" s="7" t="s">
        <v>17</v>
      </c>
      <c r="B14" s="7">
        <v>5000000</v>
      </c>
      <c r="C14" s="7">
        <v>638466</v>
      </c>
      <c r="D14" s="7">
        <v>8491928.25</v>
      </c>
      <c r="E14" s="8" t="str">
        <f t="shared" si="0"/>
        <v>+</v>
      </c>
      <c r="F14" s="7">
        <f t="shared" si="1"/>
        <v>3491928.25</v>
      </c>
      <c r="G14" s="6"/>
    </row>
    <row r="15" spans="1:7" ht="21" customHeight="1">
      <c r="A15" s="7" t="s">
        <v>18</v>
      </c>
      <c r="B15" s="10">
        <v>15000000000</v>
      </c>
      <c r="C15" s="7">
        <v>1636952576.1500001</v>
      </c>
      <c r="D15" s="7">
        <v>18197385461.459999</v>
      </c>
      <c r="E15" s="8" t="str">
        <f>IF(D15&gt;B15,"+","-")</f>
        <v>+</v>
      </c>
      <c r="F15" s="7">
        <f>ABS(D15-B15)</f>
        <v>3197385461.4599991</v>
      </c>
      <c r="G15" s="6"/>
    </row>
    <row r="16" spans="1:7" ht="21" customHeight="1">
      <c r="A16" s="7" t="s">
        <v>19</v>
      </c>
      <c r="B16" s="11">
        <v>16850000000</v>
      </c>
      <c r="C16" s="11">
        <v>1716933301.7</v>
      </c>
      <c r="D16" s="11">
        <v>19852413992.330002</v>
      </c>
      <c r="E16" s="12" t="str">
        <f t="shared" si="0"/>
        <v>+</v>
      </c>
      <c r="F16" s="11">
        <f t="shared" si="1"/>
        <v>3002413992.3300018</v>
      </c>
      <c r="G16" s="6"/>
    </row>
    <row r="17" spans="1:7" ht="21" customHeight="1">
      <c r="A17" s="7" t="s">
        <v>20</v>
      </c>
      <c r="B17" s="4"/>
      <c r="C17" s="4"/>
      <c r="D17" s="4"/>
      <c r="E17" s="5"/>
      <c r="F17" s="4"/>
      <c r="G17" s="6"/>
    </row>
    <row r="18" spans="1:7" s="9" customFormat="1" ht="21" customHeight="1">
      <c r="A18" s="7" t="s">
        <v>21</v>
      </c>
      <c r="B18" s="13">
        <v>32800000000</v>
      </c>
      <c r="C18" s="7">
        <v>4125562085.0999999</v>
      </c>
      <c r="D18" s="7">
        <v>34066858318.060001</v>
      </c>
      <c r="E18" s="8" t="str">
        <f t="shared" ref="E18:E27" si="2">IF(D18&gt;B18,"+","-")</f>
        <v>+</v>
      </c>
      <c r="F18" s="7">
        <f t="shared" ref="F18:F27" si="3">ABS(D18-B18)</f>
        <v>1266858318.0600014</v>
      </c>
      <c r="G18" s="6"/>
    </row>
    <row r="19" spans="1:7" ht="21" customHeight="1">
      <c r="A19" s="7" t="s">
        <v>22</v>
      </c>
      <c r="B19" s="13">
        <v>14500000000</v>
      </c>
      <c r="C19" s="14">
        <v>1418795587.3099999</v>
      </c>
      <c r="D19" s="7">
        <v>15698302916.610001</v>
      </c>
      <c r="E19" s="15" t="str">
        <f t="shared" si="2"/>
        <v>+</v>
      </c>
      <c r="F19" s="7">
        <f t="shared" si="3"/>
        <v>1198302916.6100006</v>
      </c>
      <c r="G19" s="6"/>
    </row>
    <row r="20" spans="1:7" ht="21" customHeight="1">
      <c r="A20" s="7" t="s">
        <v>23</v>
      </c>
      <c r="B20" s="13">
        <v>4900000000</v>
      </c>
      <c r="C20" s="14">
        <v>342123295.10000002</v>
      </c>
      <c r="D20" s="14">
        <v>4436846509.8299999</v>
      </c>
      <c r="E20" s="8" t="s">
        <v>7</v>
      </c>
      <c r="F20" s="7">
        <f t="shared" si="3"/>
        <v>463153490.17000008</v>
      </c>
      <c r="G20" s="6"/>
    </row>
    <row r="21" spans="1:7" ht="21" customHeight="1">
      <c r="A21" s="7" t="s">
        <v>24</v>
      </c>
      <c r="B21" s="16">
        <v>12200000000</v>
      </c>
      <c r="C21" s="14">
        <v>0</v>
      </c>
      <c r="D21" s="17">
        <v>9002458195</v>
      </c>
      <c r="E21" s="8" t="str">
        <f t="shared" si="2"/>
        <v>-</v>
      </c>
      <c r="F21" s="7">
        <f t="shared" si="3"/>
        <v>3197541805</v>
      </c>
      <c r="G21" s="6"/>
    </row>
    <row r="22" spans="1:7" ht="21" customHeight="1">
      <c r="A22" s="18" t="s">
        <v>25</v>
      </c>
      <c r="B22" s="16"/>
      <c r="C22" s="7"/>
      <c r="D22" s="17"/>
      <c r="E22" s="8"/>
      <c r="F22" s="19"/>
      <c r="G22" s="20"/>
    </row>
    <row r="23" spans="1:7" ht="21" customHeight="1">
      <c r="A23" s="7" t="s">
        <v>26</v>
      </c>
      <c r="B23" s="13">
        <v>3790000000</v>
      </c>
      <c r="C23" s="7">
        <v>352348163.81999999</v>
      </c>
      <c r="D23" s="7">
        <v>4303585272.7600002</v>
      </c>
      <c r="E23" s="8" t="str">
        <f>IF(D23&gt;B23,"+","-")</f>
        <v>+</v>
      </c>
      <c r="F23" s="7">
        <f>ABS(D23-B23)</f>
        <v>513585272.76000023</v>
      </c>
      <c r="G23" s="6"/>
    </row>
    <row r="24" spans="1:7" ht="21" customHeight="1">
      <c r="A24" s="7" t="s">
        <v>27</v>
      </c>
      <c r="B24" s="7">
        <v>4800000</v>
      </c>
      <c r="C24" s="14">
        <v>154052</v>
      </c>
      <c r="D24" s="14">
        <v>2197234.63</v>
      </c>
      <c r="E24" s="8" t="s">
        <v>7</v>
      </c>
      <c r="F24" s="7">
        <f>ABS(D24-B24)</f>
        <v>2602765.37</v>
      </c>
      <c r="G24" s="6"/>
    </row>
    <row r="25" spans="1:7" ht="21" customHeight="1">
      <c r="A25" s="7" t="s">
        <v>28</v>
      </c>
      <c r="B25" s="7">
        <v>200000</v>
      </c>
      <c r="C25" s="14">
        <v>14530</v>
      </c>
      <c r="D25" s="14">
        <v>163250</v>
      </c>
      <c r="E25" s="8" t="s">
        <v>7</v>
      </c>
      <c r="F25" s="7">
        <f>ABS(D25-B25)</f>
        <v>36750</v>
      </c>
      <c r="G25" s="6"/>
    </row>
    <row r="26" spans="1:7" ht="21" customHeight="1">
      <c r="A26" s="7" t="s">
        <v>29</v>
      </c>
      <c r="B26" s="7">
        <v>105000000</v>
      </c>
      <c r="C26" s="7">
        <v>11163517.5</v>
      </c>
      <c r="D26" s="7">
        <v>5733150.2300000004</v>
      </c>
      <c r="E26" s="8" t="str">
        <f>IF(D26&gt;B26,"+","-")</f>
        <v>-</v>
      </c>
      <c r="F26" s="7">
        <f>ABS(D26-B26)</f>
        <v>99266849.769999996</v>
      </c>
      <c r="G26" s="6"/>
    </row>
    <row r="27" spans="1:7" ht="21" customHeight="1">
      <c r="A27" s="7" t="s">
        <v>30</v>
      </c>
      <c r="B27" s="21">
        <v>68300000000</v>
      </c>
      <c r="C27" s="21">
        <v>6250161230.8299999</v>
      </c>
      <c r="D27" s="21">
        <v>67567743247.120003</v>
      </c>
      <c r="E27" s="12" t="str">
        <f t="shared" si="2"/>
        <v>-</v>
      </c>
      <c r="F27" s="11">
        <f t="shared" si="3"/>
        <v>732256752.87999725</v>
      </c>
      <c r="G27" s="6"/>
    </row>
    <row r="28" spans="1:7" ht="21" customHeight="1">
      <c r="A28" s="22" t="s">
        <v>31</v>
      </c>
      <c r="B28" s="23">
        <v>85150000000</v>
      </c>
      <c r="C28" s="23">
        <v>7967094532.5299997</v>
      </c>
      <c r="D28" s="23">
        <v>87420157239.449997</v>
      </c>
      <c r="E28" s="24" t="str">
        <f>IF(D28&gt;B28,"+","-")</f>
        <v>+</v>
      </c>
      <c r="F28" s="23">
        <f>ABS(D28-B28)</f>
        <v>2270157239.4499969</v>
      </c>
      <c r="G28" s="6"/>
    </row>
    <row r="29" spans="1:7" ht="21" customHeight="1">
      <c r="A29" s="7" t="s">
        <v>32</v>
      </c>
      <c r="B29" s="4"/>
      <c r="C29" s="4"/>
      <c r="D29" s="4"/>
      <c r="E29" s="5"/>
      <c r="F29" s="4"/>
      <c r="G29" s="6"/>
    </row>
    <row r="30" spans="1:7" ht="21" customHeight="1">
      <c r="A30" s="7" t="s">
        <v>33</v>
      </c>
      <c r="B30" s="7"/>
      <c r="C30" s="7"/>
      <c r="D30" s="7"/>
      <c r="E30" s="8"/>
      <c r="F30" s="7"/>
      <c r="G30" s="6"/>
    </row>
    <row r="31" spans="1:7" s="9" customFormat="1" ht="21" customHeight="1">
      <c r="A31" s="7" t="s">
        <v>34</v>
      </c>
      <c r="B31" s="7">
        <v>800000000</v>
      </c>
      <c r="C31" s="7">
        <v>42386505</v>
      </c>
      <c r="D31" s="7">
        <v>573525435</v>
      </c>
      <c r="E31" s="8" t="str">
        <f t="shared" ref="E31:E38" si="4">IF(D31&gt;B31,"+","-")</f>
        <v>-</v>
      </c>
      <c r="F31" s="7">
        <f t="shared" ref="F31:F42" si="5">ABS(D31-B31)</f>
        <v>226474565</v>
      </c>
      <c r="G31" s="6"/>
    </row>
    <row r="32" spans="1:7" ht="21" customHeight="1">
      <c r="A32" s="7" t="s">
        <v>35</v>
      </c>
      <c r="B32" s="7">
        <v>42700000</v>
      </c>
      <c r="C32" s="7">
        <v>3148750</v>
      </c>
      <c r="D32" s="7">
        <v>36749240</v>
      </c>
      <c r="E32" s="8" t="str">
        <f t="shared" si="4"/>
        <v>-</v>
      </c>
      <c r="F32" s="7">
        <f t="shared" si="5"/>
        <v>5950760</v>
      </c>
      <c r="G32" s="6"/>
    </row>
    <row r="33" spans="1:7" ht="21" customHeight="1">
      <c r="A33" s="7" t="s">
        <v>36</v>
      </c>
      <c r="B33" s="7">
        <v>37000000</v>
      </c>
      <c r="C33" s="7">
        <v>2392505.39</v>
      </c>
      <c r="D33" s="7">
        <v>32431012.359999999</v>
      </c>
      <c r="E33" s="8" t="str">
        <f t="shared" si="4"/>
        <v>-</v>
      </c>
      <c r="F33" s="7">
        <f t="shared" si="5"/>
        <v>4568987.6400000006</v>
      </c>
      <c r="G33" s="6"/>
    </row>
    <row r="34" spans="1:7" s="9" customFormat="1" ht="21" customHeight="1">
      <c r="A34" s="7" t="s">
        <v>37</v>
      </c>
      <c r="B34" s="7">
        <v>60000000</v>
      </c>
      <c r="C34" s="7">
        <v>3846246.63</v>
      </c>
      <c r="D34" s="7">
        <v>47832037</v>
      </c>
      <c r="E34" s="8" t="str">
        <f t="shared" si="4"/>
        <v>-</v>
      </c>
      <c r="F34" s="7">
        <f t="shared" si="5"/>
        <v>12167963</v>
      </c>
      <c r="G34" s="6"/>
    </row>
    <row r="35" spans="1:7" ht="21" customHeight="1">
      <c r="A35" s="7" t="s">
        <v>38</v>
      </c>
      <c r="B35" s="7">
        <v>5000</v>
      </c>
      <c r="C35" s="14" t="s">
        <v>7</v>
      </c>
      <c r="D35" s="14" t="s">
        <v>7</v>
      </c>
      <c r="E35" s="8" t="str">
        <f t="shared" si="4"/>
        <v>+</v>
      </c>
      <c r="F35" s="7">
        <f>B35</f>
        <v>5000</v>
      </c>
      <c r="G35" s="6"/>
    </row>
    <row r="36" spans="1:7" ht="21" customHeight="1">
      <c r="A36" s="7" t="s">
        <v>39</v>
      </c>
      <c r="B36" s="7">
        <v>77000000</v>
      </c>
      <c r="C36" s="7">
        <v>7836823</v>
      </c>
      <c r="D36" s="7">
        <v>80545676</v>
      </c>
      <c r="E36" s="8" t="str">
        <f t="shared" si="4"/>
        <v>+</v>
      </c>
      <c r="F36" s="7">
        <f t="shared" si="5"/>
        <v>3545676</v>
      </c>
      <c r="G36" s="6"/>
    </row>
    <row r="37" spans="1:7" ht="21" customHeight="1">
      <c r="A37" s="7" t="s">
        <v>40</v>
      </c>
      <c r="B37" s="25">
        <v>900000</v>
      </c>
      <c r="C37" s="7">
        <v>48940</v>
      </c>
      <c r="D37" s="7">
        <v>596327</v>
      </c>
      <c r="E37" s="8" t="str">
        <f t="shared" si="4"/>
        <v>-</v>
      </c>
      <c r="F37" s="7">
        <f t="shared" si="5"/>
        <v>303673</v>
      </c>
      <c r="G37" s="6"/>
    </row>
    <row r="38" spans="1:7" ht="21" customHeight="1">
      <c r="A38" s="7" t="s">
        <v>41</v>
      </c>
      <c r="B38" s="25">
        <v>13000000</v>
      </c>
      <c r="C38" s="7">
        <v>829450</v>
      </c>
      <c r="D38" s="7">
        <v>10951550</v>
      </c>
      <c r="E38" s="8" t="str">
        <f t="shared" si="4"/>
        <v>-</v>
      </c>
      <c r="F38" s="7">
        <f t="shared" si="5"/>
        <v>2048450</v>
      </c>
      <c r="G38" s="6"/>
    </row>
    <row r="39" spans="1:7" s="9" customFormat="1" ht="21" customHeight="1">
      <c r="A39" s="7" t="s">
        <v>42</v>
      </c>
      <c r="B39" s="7">
        <v>360000</v>
      </c>
      <c r="C39" s="14">
        <v>0</v>
      </c>
      <c r="D39" s="14">
        <v>12375</v>
      </c>
      <c r="E39" s="8" t="s">
        <v>7</v>
      </c>
      <c r="F39" s="7">
        <f t="shared" si="5"/>
        <v>347625</v>
      </c>
      <c r="G39" s="6"/>
    </row>
    <row r="40" spans="1:7" s="9" customFormat="1" ht="21" customHeight="1">
      <c r="A40" s="7" t="s">
        <v>43</v>
      </c>
      <c r="B40" s="7">
        <v>35000</v>
      </c>
      <c r="C40" s="14">
        <v>1500</v>
      </c>
      <c r="D40" s="14">
        <v>30950</v>
      </c>
      <c r="E40" s="8" t="s">
        <v>7</v>
      </c>
      <c r="F40" s="7">
        <f t="shared" si="5"/>
        <v>4050</v>
      </c>
      <c r="G40" s="6"/>
    </row>
    <row r="41" spans="1:7" s="9" customFormat="1" ht="21" customHeight="1">
      <c r="A41" s="7" t="s">
        <v>44</v>
      </c>
      <c r="B41" s="7">
        <v>42700000</v>
      </c>
      <c r="C41" s="14">
        <v>4300</v>
      </c>
      <c r="D41" s="14">
        <v>0</v>
      </c>
      <c r="E41" s="8" t="s">
        <v>7</v>
      </c>
      <c r="F41" s="7">
        <f t="shared" si="5"/>
        <v>42700000</v>
      </c>
      <c r="G41" s="6"/>
    </row>
    <row r="42" spans="1:7" s="9" customFormat="1" ht="21" customHeight="1">
      <c r="A42" s="7" t="s">
        <v>45</v>
      </c>
      <c r="B42" s="7">
        <v>13000000</v>
      </c>
      <c r="C42" s="14">
        <v>250</v>
      </c>
      <c r="D42" s="14">
        <v>0</v>
      </c>
      <c r="E42" s="8" t="s">
        <v>7</v>
      </c>
      <c r="F42" s="7">
        <f t="shared" si="5"/>
        <v>13000000</v>
      </c>
      <c r="G42" s="6"/>
    </row>
    <row r="43" spans="1:7" ht="21" customHeight="1">
      <c r="A43" s="23"/>
      <c r="B43" s="23"/>
      <c r="C43" s="23"/>
      <c r="D43" s="23"/>
      <c r="E43" s="24"/>
      <c r="F43" s="23"/>
      <c r="G43" s="6"/>
    </row>
    <row r="44" spans="1:7" ht="21" customHeight="1">
      <c r="A44" s="17"/>
      <c r="B44" s="25"/>
      <c r="C44" s="17"/>
      <c r="D44" s="17"/>
      <c r="E44" s="26"/>
      <c r="F44" s="17"/>
      <c r="G44" s="6"/>
    </row>
    <row r="45" spans="1:7" ht="21" customHeight="1">
      <c r="A45" s="52" t="s">
        <v>46</v>
      </c>
      <c r="B45" s="52"/>
      <c r="C45" s="52"/>
      <c r="D45" s="52"/>
      <c r="E45" s="52"/>
      <c r="F45" s="52"/>
      <c r="G45" s="6"/>
    </row>
    <row r="46" spans="1:7" ht="21" customHeight="1">
      <c r="A46" s="52"/>
      <c r="B46" s="52"/>
      <c r="C46" s="52"/>
      <c r="D46" s="52"/>
      <c r="E46" s="52"/>
      <c r="F46" s="52"/>
      <c r="G46" s="6"/>
    </row>
    <row r="47" spans="1:7" s="9" customFormat="1" ht="21" customHeight="1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1" customHeight="1">
      <c r="A48" s="3"/>
      <c r="B48" s="3" t="str">
        <f>+B5</f>
        <v>ปี 2567</v>
      </c>
      <c r="C48" s="3"/>
      <c r="D48" s="3"/>
      <c r="E48" s="3" t="s">
        <v>7</v>
      </c>
      <c r="F48" s="3" t="s">
        <v>47</v>
      </c>
      <c r="G48" s="6"/>
    </row>
    <row r="49" spans="1:7" s="9" customFormat="1" ht="21" customHeight="1">
      <c r="A49" s="27" t="s">
        <v>48</v>
      </c>
      <c r="B49" s="28"/>
      <c r="C49" s="28"/>
      <c r="D49" s="28"/>
      <c r="E49" s="28"/>
      <c r="F49" s="28"/>
      <c r="G49" s="6"/>
    </row>
    <row r="50" spans="1:7" s="9" customFormat="1" ht="21" customHeight="1">
      <c r="A50" s="7" t="s">
        <v>49</v>
      </c>
      <c r="B50" s="7">
        <v>800000000</v>
      </c>
      <c r="C50" s="7">
        <v>1820</v>
      </c>
      <c r="D50" s="7"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1" customHeight="1">
      <c r="A51" s="7" t="s">
        <v>50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1" customHeight="1">
      <c r="A52" s="7" t="s">
        <v>51</v>
      </c>
      <c r="B52" s="7">
        <v>98000000</v>
      </c>
      <c r="C52" s="7">
        <v>6121500</v>
      </c>
      <c r="D52" s="7">
        <v>94706722</v>
      </c>
      <c r="E52" s="8" t="str">
        <f t="shared" si="6"/>
        <v>-</v>
      </c>
      <c r="F52" s="7">
        <f t="shared" si="7"/>
        <v>3293278</v>
      </c>
      <c r="G52" s="6"/>
    </row>
    <row r="53" spans="1:7" s="9" customFormat="1" ht="21" customHeight="1">
      <c r="A53" s="7" t="s">
        <v>52</v>
      </c>
      <c r="B53" s="7">
        <v>300000</v>
      </c>
      <c r="C53" s="14">
        <v>24664.5</v>
      </c>
      <c r="D53" s="14">
        <v>389991.5</v>
      </c>
      <c r="E53" s="8" t="s">
        <v>7</v>
      </c>
      <c r="F53" s="7">
        <f t="shared" si="7"/>
        <v>89991.5</v>
      </c>
      <c r="G53" s="6"/>
    </row>
    <row r="54" spans="1:7" s="9" customFormat="1" ht="21" customHeight="1">
      <c r="A54" s="7" t="s">
        <v>53</v>
      </c>
      <c r="B54" s="14">
        <v>70000000</v>
      </c>
      <c r="C54" s="7">
        <v>0</v>
      </c>
      <c r="D54" s="14">
        <v>0</v>
      </c>
      <c r="E54" s="8" t="s">
        <v>7</v>
      </c>
      <c r="F54" s="7">
        <f t="shared" si="7"/>
        <v>70000000</v>
      </c>
      <c r="G54" s="6"/>
    </row>
    <row r="55" spans="1:7" ht="21" customHeight="1">
      <c r="A55" s="7" t="s">
        <v>54</v>
      </c>
      <c r="B55" s="11">
        <f>SUM(B31:B42)+SUM(B49:B54)</f>
        <v>2170000000</v>
      </c>
      <c r="C55" s="11">
        <v>66630514.520000003</v>
      </c>
      <c r="D55" s="11">
        <v>877771315.86000001</v>
      </c>
      <c r="E55" s="12" t="str">
        <f t="shared" si="6"/>
        <v>-</v>
      </c>
      <c r="F55" s="11">
        <f t="shared" si="7"/>
        <v>1292228684.1399999</v>
      </c>
      <c r="G55" s="6"/>
    </row>
    <row r="56" spans="1:7" ht="21" customHeight="1">
      <c r="A56" s="7" t="s">
        <v>55</v>
      </c>
      <c r="B56" s="7"/>
      <c r="C56" s="7"/>
      <c r="D56" s="7"/>
      <c r="E56" s="8"/>
      <c r="F56" s="7"/>
      <c r="G56" s="6"/>
    </row>
    <row r="57" spans="1:7" ht="21" customHeight="1">
      <c r="A57" s="7" t="s">
        <v>56</v>
      </c>
      <c r="B57" s="7">
        <v>138000000</v>
      </c>
      <c r="C57" s="7">
        <v>10459738.9</v>
      </c>
      <c r="D57" s="7">
        <v>130329439.2</v>
      </c>
      <c r="E57" s="8" t="str">
        <f>IF(D57&gt;B57,"+","-")</f>
        <v>-</v>
      </c>
      <c r="F57" s="7">
        <f>ABS(D57-B57)</f>
        <v>7670560.799999997</v>
      </c>
      <c r="G57" s="6"/>
    </row>
    <row r="58" spans="1:7" ht="21" customHeight="1">
      <c r="A58" s="7" t="s">
        <v>57</v>
      </c>
      <c r="B58" s="7">
        <v>22000000</v>
      </c>
      <c r="C58" s="7">
        <v>2470485</v>
      </c>
      <c r="D58" s="7">
        <v>25024542</v>
      </c>
      <c r="E58" s="8" t="str">
        <f t="shared" ref="E58:E63" si="8">IF(D58&gt;B58,"+","-")</f>
        <v>+</v>
      </c>
      <c r="F58" s="7">
        <f t="shared" ref="F58:F65" si="9">ABS(D58-B58)</f>
        <v>3024542</v>
      </c>
      <c r="G58" s="6"/>
    </row>
    <row r="59" spans="1:7" ht="21" customHeight="1">
      <c r="A59" s="7" t="s">
        <v>58</v>
      </c>
      <c r="B59" s="7">
        <v>200000</v>
      </c>
      <c r="C59" s="7">
        <v>17715</v>
      </c>
      <c r="D59" s="7">
        <v>249540</v>
      </c>
      <c r="E59" s="8" t="str">
        <f t="shared" si="8"/>
        <v>+</v>
      </c>
      <c r="F59" s="7">
        <f t="shared" si="9"/>
        <v>49540</v>
      </c>
      <c r="G59" s="6"/>
    </row>
    <row r="60" spans="1:7" ht="21" customHeight="1">
      <c r="A60" s="7" t="s">
        <v>59</v>
      </c>
      <c r="B60" s="7">
        <v>3000000</v>
      </c>
      <c r="C60" s="14">
        <v>308000</v>
      </c>
      <c r="D60" s="7">
        <v>3031500</v>
      </c>
      <c r="E60" s="8" t="str">
        <f t="shared" si="8"/>
        <v>+</v>
      </c>
      <c r="F60" s="7">
        <f t="shared" si="9"/>
        <v>31500</v>
      </c>
      <c r="G60" s="6"/>
    </row>
    <row r="61" spans="1:7" ht="21" customHeight="1">
      <c r="A61" s="7" t="s">
        <v>60</v>
      </c>
      <c r="B61" s="7">
        <v>300000</v>
      </c>
      <c r="C61" s="7">
        <v>1000</v>
      </c>
      <c r="D61" s="7">
        <v>206375</v>
      </c>
      <c r="E61" s="8" t="str">
        <f t="shared" si="8"/>
        <v>-</v>
      </c>
      <c r="F61" s="7">
        <f t="shared" si="9"/>
        <v>93625</v>
      </c>
      <c r="G61" s="6"/>
    </row>
    <row r="62" spans="1:7" ht="21" customHeight="1">
      <c r="A62" s="7" t="s">
        <v>61</v>
      </c>
      <c r="B62" s="7">
        <v>1500000</v>
      </c>
      <c r="C62" s="14">
        <v>133500</v>
      </c>
      <c r="D62" s="7">
        <v>715300</v>
      </c>
      <c r="E62" s="8" t="str">
        <f t="shared" si="8"/>
        <v>-</v>
      </c>
      <c r="F62" s="7">
        <f t="shared" si="9"/>
        <v>784700</v>
      </c>
      <c r="G62" s="6"/>
    </row>
    <row r="63" spans="1:7" ht="21" customHeight="1">
      <c r="A63" s="7" t="s">
        <v>62</v>
      </c>
      <c r="B63" s="7">
        <v>15000000</v>
      </c>
      <c r="C63" s="7">
        <v>1613910</v>
      </c>
      <c r="D63" s="7">
        <v>17075145</v>
      </c>
      <c r="E63" s="8" t="str">
        <f t="shared" si="8"/>
        <v>+</v>
      </c>
      <c r="F63" s="7">
        <f t="shared" si="9"/>
        <v>2075145</v>
      </c>
      <c r="G63" s="6"/>
    </row>
    <row r="64" spans="1:7" ht="21" customHeight="1">
      <c r="A64" s="7" t="s">
        <v>63</v>
      </c>
      <c r="B64" s="7"/>
      <c r="C64" s="7"/>
      <c r="D64" s="7"/>
      <c r="E64" s="8"/>
      <c r="F64" s="7"/>
      <c r="G64" s="6"/>
    </row>
    <row r="65" spans="1:7" ht="21" customHeight="1">
      <c r="A65" s="7" t="s">
        <v>64</v>
      </c>
      <c r="B65" s="11">
        <f>SUM(B57:B63)</f>
        <v>180000000</v>
      </c>
      <c r="C65" s="11">
        <v>15004348.9</v>
      </c>
      <c r="D65" s="11">
        <v>176631841.19999999</v>
      </c>
      <c r="E65" s="12" t="str">
        <f>IF(D65&gt;B65,"+","-")</f>
        <v>-</v>
      </c>
      <c r="F65" s="11">
        <f t="shared" si="9"/>
        <v>3368158.8000000119</v>
      </c>
      <c r="G65" s="6"/>
    </row>
    <row r="66" spans="1:7" ht="21" customHeight="1">
      <c r="A66" s="7" t="s">
        <v>65</v>
      </c>
      <c r="B66" s="7"/>
      <c r="C66" s="7"/>
      <c r="D66" s="7"/>
      <c r="E66" s="8"/>
      <c r="F66" s="7"/>
      <c r="G66" s="6"/>
    </row>
    <row r="67" spans="1:7" ht="21" customHeight="1">
      <c r="A67" s="7" t="s">
        <v>66</v>
      </c>
      <c r="B67" s="7">
        <v>90000000</v>
      </c>
      <c r="C67" s="7">
        <v>9701239.5</v>
      </c>
      <c r="D67" s="7">
        <v>78580716.560000002</v>
      </c>
      <c r="E67" s="8" t="str">
        <f>IF(D67&gt;B67,"+","-")</f>
        <v>-</v>
      </c>
      <c r="F67" s="7">
        <f>ABS(D67-B67)</f>
        <v>11419283.439999998</v>
      </c>
      <c r="G67" s="6"/>
    </row>
    <row r="68" spans="1:7" s="9" customFormat="1" ht="21" customHeight="1">
      <c r="A68" s="7" t="s">
        <v>67</v>
      </c>
      <c r="B68" s="11">
        <f>+B67</f>
        <v>90000000</v>
      </c>
      <c r="C68" s="11">
        <v>9701239.5</v>
      </c>
      <c r="D68" s="11">
        <v>7858716.5599999996</v>
      </c>
      <c r="E68" s="12" t="str">
        <f t="shared" ref="E68:E82" si="10">IF(D68&gt;B68,"+","-")</f>
        <v>-</v>
      </c>
      <c r="F68" s="11">
        <f>ABS(D68-B68)</f>
        <v>82141283.439999998</v>
      </c>
      <c r="G68" s="6"/>
    </row>
    <row r="69" spans="1:7" ht="21" customHeight="1">
      <c r="A69" s="7" t="s">
        <v>68</v>
      </c>
      <c r="B69" s="7"/>
      <c r="C69" s="7"/>
      <c r="D69" s="7"/>
      <c r="E69" s="8"/>
      <c r="F69" s="7"/>
      <c r="G69" s="6"/>
    </row>
    <row r="70" spans="1:7" ht="21" customHeight="1">
      <c r="A70" s="7" t="s">
        <v>69</v>
      </c>
      <c r="B70" s="7">
        <v>15000000</v>
      </c>
      <c r="C70" s="7">
        <v>2011133</v>
      </c>
      <c r="D70" s="7">
        <v>24639517</v>
      </c>
      <c r="E70" s="8" t="str">
        <f t="shared" si="10"/>
        <v>+</v>
      </c>
      <c r="F70" s="7">
        <f t="shared" ref="F70:F83" si="11">ABS(D70-B70)</f>
        <v>9639517</v>
      </c>
      <c r="G70" s="6"/>
    </row>
    <row r="71" spans="1:7" ht="21" customHeight="1">
      <c r="A71" s="7" t="s">
        <v>70</v>
      </c>
      <c r="B71" s="7">
        <v>500000</v>
      </c>
      <c r="C71" s="7">
        <v>22805</v>
      </c>
      <c r="D71" s="7">
        <v>332155</v>
      </c>
      <c r="E71" s="8" t="str">
        <f t="shared" si="10"/>
        <v>-</v>
      </c>
      <c r="F71" s="7">
        <f t="shared" si="11"/>
        <v>167845</v>
      </c>
      <c r="G71" s="6"/>
    </row>
    <row r="72" spans="1:7" s="9" customFormat="1" ht="21" customHeight="1">
      <c r="A72" s="7" t="s">
        <v>71</v>
      </c>
      <c r="B72" s="7">
        <v>1000000</v>
      </c>
      <c r="C72" s="14">
        <v>43650</v>
      </c>
      <c r="D72" s="14">
        <v>452600</v>
      </c>
      <c r="E72" s="8" t="s">
        <v>7</v>
      </c>
      <c r="F72" s="7">
        <f t="shared" si="11"/>
        <v>547400</v>
      </c>
      <c r="G72" s="6"/>
    </row>
    <row r="73" spans="1:7" ht="21" customHeight="1">
      <c r="A73" s="7" t="s">
        <v>72</v>
      </c>
      <c r="B73" s="7">
        <v>5000000</v>
      </c>
      <c r="C73" s="7">
        <v>1227754</v>
      </c>
      <c r="D73" s="7">
        <v>6977317</v>
      </c>
      <c r="E73" s="8" t="str">
        <f t="shared" si="10"/>
        <v>+</v>
      </c>
      <c r="F73" s="7">
        <f t="shared" si="11"/>
        <v>1977317</v>
      </c>
      <c r="G73" s="6"/>
    </row>
    <row r="74" spans="1:7" ht="21" customHeight="1">
      <c r="A74" s="7" t="s">
        <v>73</v>
      </c>
      <c r="B74" s="7">
        <v>4000000</v>
      </c>
      <c r="C74" s="14">
        <v>101140</v>
      </c>
      <c r="D74" s="7">
        <v>228031</v>
      </c>
      <c r="E74" s="8" t="str">
        <f t="shared" si="10"/>
        <v>-</v>
      </c>
      <c r="F74" s="7">
        <f t="shared" si="11"/>
        <v>3771969</v>
      </c>
      <c r="G74" s="6"/>
    </row>
    <row r="75" spans="1:7" ht="21" customHeight="1">
      <c r="A75" s="7" t="s">
        <v>74</v>
      </c>
      <c r="B75" s="7">
        <v>80000</v>
      </c>
      <c r="C75" s="14">
        <v>10000</v>
      </c>
      <c r="D75" s="14">
        <v>82800</v>
      </c>
      <c r="E75" s="8" t="s">
        <v>7</v>
      </c>
      <c r="F75" s="7">
        <f t="shared" si="11"/>
        <v>2800</v>
      </c>
      <c r="G75" s="6"/>
    </row>
    <row r="76" spans="1:7" ht="21" customHeight="1">
      <c r="A76" s="7" t="s">
        <v>75</v>
      </c>
      <c r="B76" s="7">
        <v>7700000</v>
      </c>
      <c r="C76" s="7">
        <v>298300</v>
      </c>
      <c r="D76" s="7">
        <v>4512141</v>
      </c>
      <c r="E76" s="8" t="str">
        <f>IF(D76&gt;B76,"+","-")</f>
        <v>-</v>
      </c>
      <c r="F76" s="7">
        <f>ABS(D76-B76)</f>
        <v>3187859</v>
      </c>
      <c r="G76" s="6"/>
    </row>
    <row r="77" spans="1:7" s="9" customFormat="1" ht="21" customHeight="1">
      <c r="A77" s="7" t="s">
        <v>76</v>
      </c>
      <c r="B77" s="7">
        <v>14000000</v>
      </c>
      <c r="C77" s="14">
        <v>1065360</v>
      </c>
      <c r="D77" s="7">
        <v>15842575</v>
      </c>
      <c r="E77" s="8" t="str">
        <f>IF(D77&gt;B77,"+","-")</f>
        <v>+</v>
      </c>
      <c r="F77" s="7">
        <f>ABS(D77-B77)</f>
        <v>1842575</v>
      </c>
      <c r="G77" s="6"/>
    </row>
    <row r="78" spans="1:7" ht="21" customHeight="1">
      <c r="A78" s="7" t="s">
        <v>77</v>
      </c>
      <c r="B78" s="7">
        <v>10000</v>
      </c>
      <c r="C78" s="14">
        <v>2020</v>
      </c>
      <c r="D78" s="14">
        <v>41420</v>
      </c>
      <c r="E78" s="8" t="str">
        <f t="shared" si="10"/>
        <v>+</v>
      </c>
      <c r="F78" s="7">
        <f>ABS(D78-B78)</f>
        <v>31420</v>
      </c>
      <c r="G78" s="6"/>
    </row>
    <row r="79" spans="1:7" ht="21" customHeight="1">
      <c r="A79" s="7" t="s">
        <v>78</v>
      </c>
      <c r="B79" s="7">
        <v>12500000</v>
      </c>
      <c r="C79" s="14">
        <v>651250</v>
      </c>
      <c r="D79" s="7">
        <v>7131760</v>
      </c>
      <c r="E79" s="8" t="str">
        <f t="shared" si="10"/>
        <v>-</v>
      </c>
      <c r="F79" s="7">
        <f t="shared" si="11"/>
        <v>5368240</v>
      </c>
      <c r="G79" s="6"/>
    </row>
    <row r="80" spans="1:7" ht="21" customHeight="1">
      <c r="A80" s="7" t="s">
        <v>79</v>
      </c>
      <c r="B80" s="7">
        <v>150000</v>
      </c>
      <c r="C80" s="14">
        <v>9870</v>
      </c>
      <c r="D80" s="7">
        <v>90095</v>
      </c>
      <c r="E80" s="8" t="str">
        <f t="shared" si="10"/>
        <v>-</v>
      </c>
      <c r="F80" s="7">
        <f t="shared" si="11"/>
        <v>59905</v>
      </c>
      <c r="G80" s="6"/>
    </row>
    <row r="81" spans="1:7" ht="21" customHeight="1">
      <c r="A81" s="7" t="s">
        <v>80</v>
      </c>
      <c r="B81" s="7">
        <v>60000</v>
      </c>
      <c r="C81" s="14" t="s">
        <v>7</v>
      </c>
      <c r="D81" s="14" t="s">
        <v>7</v>
      </c>
      <c r="E81" s="8" t="s">
        <v>7</v>
      </c>
      <c r="F81" s="7">
        <f>B81</f>
        <v>60000</v>
      </c>
      <c r="G81" s="6"/>
    </row>
    <row r="82" spans="1:7" ht="21" customHeight="1">
      <c r="A82" s="7" t="s">
        <v>81</v>
      </c>
      <c r="B82" s="11">
        <f>SUM(B70:B81)</f>
        <v>60000000</v>
      </c>
      <c r="C82" s="11">
        <v>5443282</v>
      </c>
      <c r="D82" s="11">
        <v>62330411</v>
      </c>
      <c r="E82" s="12" t="str">
        <f t="shared" si="10"/>
        <v>+</v>
      </c>
      <c r="F82" s="11">
        <f t="shared" si="11"/>
        <v>2330411</v>
      </c>
      <c r="G82" s="6"/>
    </row>
    <row r="83" spans="1:7" ht="21" customHeight="1">
      <c r="A83" s="29" t="s">
        <v>82</v>
      </c>
      <c r="B83" s="23">
        <f>+B82+B68+B65+B55</f>
        <v>2500000000</v>
      </c>
      <c r="C83" s="23">
        <v>96779384.920000002</v>
      </c>
      <c r="D83" s="23">
        <v>1195314284.6199999</v>
      </c>
      <c r="E83" s="24" t="str">
        <f>IF(D83&gt;B83,"+","-")</f>
        <v>-</v>
      </c>
      <c r="F83" s="11">
        <f t="shared" si="11"/>
        <v>1304685715.3800001</v>
      </c>
      <c r="G83" s="6"/>
    </row>
    <row r="84" spans="1:7" ht="21" customHeight="1">
      <c r="A84" s="30"/>
      <c r="B84" s="17"/>
      <c r="C84" s="17"/>
      <c r="D84" s="17"/>
      <c r="E84" s="26"/>
      <c r="F84" s="17"/>
      <c r="G84" s="6"/>
    </row>
    <row r="85" spans="1:7" ht="21" customHeight="1">
      <c r="A85" s="30"/>
      <c r="B85" s="17"/>
      <c r="C85" s="17"/>
      <c r="D85" s="17"/>
      <c r="E85" s="26"/>
      <c r="F85" s="17"/>
      <c r="G85" s="6"/>
    </row>
    <row r="86" spans="1:7" ht="21" customHeight="1">
      <c r="A86" s="52" t="s">
        <v>83</v>
      </c>
      <c r="B86" s="52"/>
      <c r="C86" s="52"/>
      <c r="D86" s="52"/>
      <c r="E86" s="52"/>
      <c r="F86" s="52"/>
      <c r="G86" s="6"/>
    </row>
    <row r="87" spans="1:7" ht="21" customHeight="1">
      <c r="A87" s="52"/>
      <c r="B87" s="52"/>
      <c r="C87" s="52"/>
      <c r="D87" s="52"/>
      <c r="E87" s="52"/>
      <c r="F87" s="52"/>
      <c r="G87" s="6"/>
    </row>
    <row r="88" spans="1:7" ht="21" customHeight="1">
      <c r="A88" s="2" t="s">
        <v>1</v>
      </c>
      <c r="B88" s="2" t="s">
        <v>2</v>
      </c>
      <c r="C88" s="2" t="s">
        <v>3</v>
      </c>
      <c r="D88" s="2" t="s">
        <v>4</v>
      </c>
      <c r="E88" s="2" t="s">
        <v>5</v>
      </c>
      <c r="F88" s="2" t="s">
        <v>6</v>
      </c>
      <c r="G88" s="6"/>
    </row>
    <row r="89" spans="1:7" ht="21" customHeight="1">
      <c r="A89" s="3"/>
      <c r="B89" s="3" t="str">
        <f>+B48</f>
        <v>ปี 2567</v>
      </c>
      <c r="C89" s="3"/>
      <c r="D89" s="3"/>
      <c r="E89" s="3" t="s">
        <v>7</v>
      </c>
      <c r="F89" s="3" t="s">
        <v>47</v>
      </c>
      <c r="G89" s="6"/>
    </row>
    <row r="90" spans="1:7" s="9" customFormat="1" ht="21" customHeight="1">
      <c r="A90" s="31" t="s">
        <v>84</v>
      </c>
      <c r="B90" s="4"/>
      <c r="C90" s="4"/>
      <c r="D90" s="4"/>
      <c r="E90" s="5"/>
      <c r="F90" s="4"/>
      <c r="G90" s="6"/>
    </row>
    <row r="91" spans="1:7" ht="21" customHeight="1">
      <c r="A91" s="18" t="s">
        <v>85</v>
      </c>
      <c r="B91" s="7">
        <v>150000000</v>
      </c>
      <c r="C91" s="14">
        <v>8987703.0700000003</v>
      </c>
      <c r="D91" s="7">
        <v>131555682.79000001</v>
      </c>
      <c r="E91" s="8" t="str">
        <f>IF(D91&gt;B91,"+","-")</f>
        <v>-</v>
      </c>
      <c r="F91" s="7">
        <f>ABS(D91-B91)</f>
        <v>18444317.209999993</v>
      </c>
      <c r="G91" s="6"/>
    </row>
    <row r="92" spans="1:7" ht="21" customHeight="1">
      <c r="A92" s="18" t="s">
        <v>86</v>
      </c>
      <c r="B92" s="7">
        <v>29965000</v>
      </c>
      <c r="C92" s="14">
        <v>0</v>
      </c>
      <c r="D92" s="14">
        <v>21151854.5</v>
      </c>
      <c r="E92" s="8" t="str">
        <f>IF(D92&gt;B92,"+","-")</f>
        <v>-</v>
      </c>
      <c r="F92" s="7">
        <f>ABS(D92-B92)</f>
        <v>8813145.5</v>
      </c>
      <c r="G92" s="6"/>
    </row>
    <row r="93" spans="1:7" ht="21" customHeight="1">
      <c r="A93" s="18" t="s">
        <v>87</v>
      </c>
      <c r="B93" s="7">
        <v>720000000</v>
      </c>
      <c r="C93" s="14">
        <v>275060454.00999999</v>
      </c>
      <c r="D93" s="7">
        <v>2023795234.99</v>
      </c>
      <c r="E93" s="8" t="str">
        <f>IF(D93&gt;B93,"+","-")</f>
        <v>+</v>
      </c>
      <c r="F93" s="7">
        <f>ABS(D93-B93)</f>
        <v>1303795234.99</v>
      </c>
      <c r="G93" s="6"/>
    </row>
    <row r="94" spans="1:7" ht="21" customHeight="1">
      <c r="A94" s="18" t="s">
        <v>88</v>
      </c>
      <c r="B94" s="7">
        <v>35000</v>
      </c>
      <c r="C94" s="14">
        <v>0</v>
      </c>
      <c r="D94" s="14">
        <v>0</v>
      </c>
      <c r="E94" s="8" t="str">
        <f>IF(D94&gt;B94,"+","-")</f>
        <v>-</v>
      </c>
      <c r="F94" s="7">
        <f>B94</f>
        <v>35000</v>
      </c>
      <c r="G94" s="6"/>
    </row>
    <row r="95" spans="1:7" ht="21" customHeight="1">
      <c r="A95" s="32" t="s">
        <v>89</v>
      </c>
      <c r="B95" s="11">
        <v>900000000</v>
      </c>
      <c r="C95" s="11">
        <v>284048157.07999998</v>
      </c>
      <c r="D95" s="11">
        <v>2176502772.2800002</v>
      </c>
      <c r="E95" s="12" t="str">
        <f>IF(D95&gt;B95,"+","-")</f>
        <v>+</v>
      </c>
      <c r="F95" s="11">
        <f>ABS(D95-B95)</f>
        <v>1276502772.2800002</v>
      </c>
      <c r="G95" s="6"/>
    </row>
    <row r="96" spans="1:7" ht="21" customHeight="1">
      <c r="A96" s="18" t="s">
        <v>90</v>
      </c>
      <c r="B96" s="33"/>
      <c r="C96" s="33"/>
      <c r="D96" s="33"/>
      <c r="E96" s="34"/>
      <c r="F96" s="33"/>
      <c r="G96" s="6"/>
    </row>
    <row r="97" spans="1:7" ht="21" customHeight="1">
      <c r="A97" s="18" t="s">
        <v>91</v>
      </c>
      <c r="B97" s="7"/>
      <c r="C97" s="7"/>
      <c r="D97" s="7"/>
      <c r="E97" s="8"/>
      <c r="F97" s="7"/>
      <c r="G97" s="6"/>
    </row>
    <row r="98" spans="1:7" ht="21" customHeight="1">
      <c r="A98" s="18" t="s">
        <v>92</v>
      </c>
      <c r="B98" s="7">
        <v>50000000</v>
      </c>
      <c r="C98" s="14">
        <v>0</v>
      </c>
      <c r="D98" s="14">
        <v>26940152</v>
      </c>
      <c r="E98" s="14" t="s">
        <v>7</v>
      </c>
      <c r="F98" s="14">
        <v>23059848</v>
      </c>
      <c r="G98" s="6"/>
    </row>
    <row r="99" spans="1:7" ht="21" customHeight="1">
      <c r="A99" s="18" t="s">
        <v>93</v>
      </c>
      <c r="B99" s="7">
        <v>0</v>
      </c>
      <c r="C99" s="14">
        <v>0</v>
      </c>
      <c r="D99" s="14">
        <v>0</v>
      </c>
      <c r="E99" s="14" t="s">
        <v>7</v>
      </c>
      <c r="F99" s="14">
        <f>B99</f>
        <v>0</v>
      </c>
      <c r="G99" s="6"/>
    </row>
    <row r="100" spans="1:7" ht="21" customHeight="1">
      <c r="A100" s="32" t="s">
        <v>94</v>
      </c>
      <c r="B100" s="4"/>
      <c r="C100" s="35"/>
      <c r="D100" s="35"/>
      <c r="E100" s="35"/>
      <c r="F100" s="35"/>
      <c r="G100" s="6"/>
    </row>
    <row r="101" spans="1:7" ht="21" customHeight="1">
      <c r="A101" s="32" t="s">
        <v>95</v>
      </c>
      <c r="B101" s="23">
        <f>SUM(B98:B99)</f>
        <v>50000000</v>
      </c>
      <c r="C101" s="14">
        <v>0</v>
      </c>
      <c r="D101" s="36">
        <v>26940152</v>
      </c>
      <c r="E101" s="37" t="str">
        <f>IF(D101&gt;B101,"+","-")</f>
        <v>-</v>
      </c>
      <c r="F101" s="36">
        <f>ABS(D101-B101)</f>
        <v>23059848</v>
      </c>
      <c r="G101" s="6"/>
    </row>
    <row r="102" spans="1:7" ht="21" customHeight="1">
      <c r="A102" s="18" t="s">
        <v>96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1" customHeight="1">
      <c r="A103" s="18" t="s">
        <v>97</v>
      </c>
      <c r="B103" s="7">
        <v>150000000</v>
      </c>
      <c r="C103" s="7">
        <v>4134732.97</v>
      </c>
      <c r="D103" s="7">
        <v>612186901.65999997</v>
      </c>
      <c r="E103" s="38" t="s">
        <v>7</v>
      </c>
      <c r="F103" s="14">
        <f t="shared" si="12"/>
        <v>462186901.65999997</v>
      </c>
      <c r="G103" s="6"/>
    </row>
    <row r="104" spans="1:7" ht="21" customHeight="1">
      <c r="A104" s="18" t="s">
        <v>98</v>
      </c>
      <c r="B104" s="7">
        <v>5000000</v>
      </c>
      <c r="C104" s="14">
        <v>400</v>
      </c>
      <c r="D104" s="7">
        <v>400</v>
      </c>
      <c r="E104" s="8" t="str">
        <f>IF(D104&gt;B104,"+","-")</f>
        <v>-</v>
      </c>
      <c r="F104" s="14">
        <f t="shared" si="12"/>
        <v>4999600</v>
      </c>
      <c r="G104" s="6"/>
    </row>
    <row r="105" spans="1:7" ht="21" customHeight="1">
      <c r="A105" s="18" t="s">
        <v>99</v>
      </c>
      <c r="B105" s="7">
        <v>1150000000</v>
      </c>
      <c r="C105" s="7">
        <v>28066605.75</v>
      </c>
      <c r="D105" s="7">
        <v>2622790144.2600002</v>
      </c>
      <c r="E105" s="8" t="str">
        <f>IF(D105&gt;B105,"+","-")</f>
        <v>+</v>
      </c>
      <c r="F105" s="14">
        <f t="shared" si="12"/>
        <v>1472790144.2600002</v>
      </c>
      <c r="G105" s="6"/>
    </row>
    <row r="106" spans="1:7" ht="21" customHeight="1">
      <c r="A106" s="18" t="s">
        <v>100</v>
      </c>
      <c r="B106" s="7">
        <v>15000000</v>
      </c>
      <c r="C106" s="7">
        <v>1131723.57</v>
      </c>
      <c r="D106" s="7">
        <v>17822206.260000002</v>
      </c>
      <c r="E106" s="8" t="str">
        <f t="shared" ref="E106:E110" si="13">IF(D106&gt;B106,"+","-")</f>
        <v>+</v>
      </c>
      <c r="F106" s="7">
        <f t="shared" si="12"/>
        <v>2822206.2600000016</v>
      </c>
      <c r="G106" s="6"/>
    </row>
    <row r="107" spans="1:7" ht="21" customHeight="1">
      <c r="A107" s="18" t="s">
        <v>101</v>
      </c>
      <c r="B107" s="7">
        <v>40000000</v>
      </c>
      <c r="C107" s="7">
        <v>57277783</v>
      </c>
      <c r="D107" s="7">
        <v>100731194</v>
      </c>
      <c r="E107" s="8" t="str">
        <f t="shared" si="13"/>
        <v>+</v>
      </c>
      <c r="F107" s="7">
        <f t="shared" si="12"/>
        <v>60731194</v>
      </c>
      <c r="G107" s="6"/>
    </row>
    <row r="108" spans="1:7" ht="21" customHeight="1">
      <c r="A108" s="18" t="s">
        <v>102</v>
      </c>
      <c r="B108" s="7">
        <v>40000000</v>
      </c>
      <c r="C108" s="7">
        <v>29290871.75</v>
      </c>
      <c r="D108" s="7">
        <v>101097542.17</v>
      </c>
      <c r="E108" s="8" t="str">
        <f>IF(D108&gt;B108,"+","-")</f>
        <v>+</v>
      </c>
      <c r="F108" s="7">
        <f>ABS(D108-B108)</f>
        <v>61097542.170000002</v>
      </c>
      <c r="G108" s="6"/>
    </row>
    <row r="109" spans="1:7" ht="21" customHeight="1">
      <c r="A109" s="39" t="s">
        <v>103</v>
      </c>
      <c r="B109" s="11">
        <v>1400000000</v>
      </c>
      <c r="C109" s="11">
        <v>119902117.04000001</v>
      </c>
      <c r="D109" s="11">
        <v>3454628388.3499999</v>
      </c>
      <c r="E109" s="12" t="str">
        <f t="shared" si="13"/>
        <v>+</v>
      </c>
      <c r="F109" s="11">
        <f t="shared" si="12"/>
        <v>2054628388.3499999</v>
      </c>
      <c r="G109" s="6"/>
    </row>
    <row r="110" spans="1:7" ht="21" customHeight="1">
      <c r="A110" s="40" t="s">
        <v>104</v>
      </c>
      <c r="B110" s="11">
        <v>90000000000</v>
      </c>
      <c r="C110" s="11">
        <v>8467824191.5699997</v>
      </c>
      <c r="D110" s="11">
        <v>94273542836.699997</v>
      </c>
      <c r="E110" s="12" t="str">
        <f t="shared" si="13"/>
        <v>+</v>
      </c>
      <c r="F110" s="11">
        <f t="shared" si="12"/>
        <v>4273542836.6999969</v>
      </c>
      <c r="G110" s="6"/>
    </row>
    <row r="111" spans="1:7" ht="21" customHeight="1">
      <c r="A111" s="31" t="s">
        <v>105</v>
      </c>
      <c r="B111" s="4"/>
      <c r="C111" s="4"/>
      <c r="D111" s="4"/>
      <c r="E111" s="5"/>
      <c r="F111" s="4"/>
      <c r="G111" s="6"/>
    </row>
    <row r="112" spans="1:7" ht="21" customHeight="1">
      <c r="A112" s="41" t="s">
        <v>106</v>
      </c>
      <c r="B112" s="36">
        <v>23488692200</v>
      </c>
      <c r="C112" s="36">
        <v>0</v>
      </c>
      <c r="D112" s="36">
        <v>23488692200</v>
      </c>
      <c r="E112" s="8" t="str">
        <f>IF(D112&gt;B112,"+","-")</f>
        <v>-</v>
      </c>
      <c r="F112" s="14" t="s">
        <v>7</v>
      </c>
      <c r="G112" s="6"/>
    </row>
    <row r="113" spans="1:6" ht="21" customHeight="1">
      <c r="A113" s="40" t="s">
        <v>107</v>
      </c>
      <c r="B113" s="42">
        <v>2348869200</v>
      </c>
      <c r="C113" s="42">
        <v>0</v>
      </c>
      <c r="D113" s="42">
        <v>23488692200</v>
      </c>
      <c r="E113" s="12" t="s">
        <v>7</v>
      </c>
      <c r="F113" s="42" t="s">
        <v>7</v>
      </c>
    </row>
    <row r="114" spans="1:6" ht="21" customHeight="1">
      <c r="A114" s="40" t="s">
        <v>108</v>
      </c>
      <c r="B114" s="11">
        <v>113488692200</v>
      </c>
      <c r="C114" s="11">
        <v>8467824191.5699997</v>
      </c>
      <c r="D114" s="11">
        <v>117762235036.7</v>
      </c>
      <c r="E114" s="12" t="str">
        <f>IF(D114&gt;B114,"+","-")</f>
        <v>+</v>
      </c>
      <c r="F114" s="11">
        <f>ABS(D114-B114)</f>
        <v>4273542836.6999969</v>
      </c>
    </row>
    <row r="115" spans="1:6" ht="21" customHeight="1">
      <c r="A115" s="43" t="s">
        <v>109</v>
      </c>
      <c r="B115" s="44"/>
      <c r="C115" s="44"/>
      <c r="D115" s="45"/>
      <c r="E115" s="44"/>
      <c r="F115" s="44"/>
    </row>
    <row r="116" spans="1:6" ht="21" customHeight="1">
      <c r="A116" s="46"/>
      <c r="B116" s="47"/>
      <c r="C116" s="6"/>
      <c r="E116" s="48"/>
      <c r="F116" s="49"/>
    </row>
    <row r="117" spans="1:6" ht="21" customHeight="1">
      <c r="A117" s="44"/>
      <c r="C117" s="47"/>
      <c r="D117" s="47"/>
      <c r="E117" s="48"/>
      <c r="F117" s="49"/>
    </row>
    <row r="118" spans="1:6" ht="21" customHeight="1">
      <c r="B118" s="47"/>
      <c r="E118" s="48"/>
      <c r="F118" s="49"/>
    </row>
    <row r="122" spans="1:6" ht="21" customHeight="1">
      <c r="C122" s="47"/>
      <c r="D122" s="47"/>
    </row>
    <row r="196" spans="1:1" ht="21" customHeight="1">
      <c r="A196" s="50"/>
    </row>
    <row r="197" spans="1:1" ht="21" customHeight="1">
      <c r="A197" s="50"/>
    </row>
    <row r="198" spans="1:1" ht="21" customHeight="1">
      <c r="A198" s="50"/>
    </row>
    <row r="199" spans="1:1" ht="21" customHeight="1">
      <c r="A199" s="50"/>
    </row>
    <row r="200" spans="1:1" ht="21" customHeight="1">
      <c r="A200" s="50"/>
    </row>
    <row r="201" spans="1:1" ht="21" customHeight="1">
      <c r="A201" s="50"/>
    </row>
    <row r="202" spans="1:1" ht="21" customHeight="1">
      <c r="A202" s="50"/>
    </row>
    <row r="203" spans="1:1" ht="21" customHeight="1">
      <c r="A203" s="50"/>
    </row>
    <row r="204" spans="1:1" ht="21" customHeight="1">
      <c r="A204" s="50"/>
    </row>
    <row r="205" spans="1:1" ht="21" customHeight="1">
      <c r="A205" s="50"/>
    </row>
    <row r="206" spans="1:1" ht="21" customHeight="1">
      <c r="A206" s="50"/>
    </row>
    <row r="207" spans="1:1" ht="21" customHeight="1">
      <c r="A207" s="50"/>
    </row>
    <row r="208" spans="1:1" ht="21" customHeight="1">
      <c r="A208" s="50"/>
    </row>
    <row r="209" spans="1:1" ht="21" customHeight="1">
      <c r="A209" s="50"/>
    </row>
    <row r="210" spans="1:1" ht="21" customHeight="1">
      <c r="A210" s="50"/>
    </row>
    <row r="211" spans="1:1" ht="21" customHeight="1">
      <c r="A211" s="50"/>
    </row>
    <row r="212" spans="1:1" ht="21" customHeight="1">
      <c r="A212" s="50"/>
    </row>
    <row r="213" spans="1:1" ht="21" customHeight="1">
      <c r="A213" s="50"/>
    </row>
    <row r="214" spans="1:1" ht="21" customHeight="1">
      <c r="A214" s="50"/>
    </row>
    <row r="215" spans="1:1" ht="21" customHeight="1">
      <c r="A215" s="50"/>
    </row>
    <row r="216" spans="1:1" ht="21" customHeight="1">
      <c r="A216" s="50"/>
    </row>
    <row r="217" spans="1:1" ht="21" customHeight="1">
      <c r="A217" s="50"/>
    </row>
    <row r="218" spans="1:1" ht="21" customHeight="1">
      <c r="A218" s="50"/>
    </row>
    <row r="219" spans="1:1" ht="21" customHeight="1">
      <c r="A219" s="50"/>
    </row>
    <row r="220" spans="1:1" ht="21" customHeight="1">
      <c r="A220" s="50"/>
    </row>
    <row r="221" spans="1:1" ht="21" customHeight="1">
      <c r="A221" s="50"/>
    </row>
    <row r="222" spans="1:1" ht="21" customHeight="1">
      <c r="A222" s="50"/>
    </row>
    <row r="223" spans="1:1" ht="21" customHeight="1">
      <c r="A223" s="50"/>
    </row>
    <row r="224" spans="1:1" ht="21" customHeight="1">
      <c r="A224" s="50"/>
    </row>
    <row r="225" spans="1:1" ht="21" customHeight="1">
      <c r="A225" s="50"/>
    </row>
    <row r="226" spans="1:1" ht="21" customHeight="1">
      <c r="A226" s="50"/>
    </row>
    <row r="227" spans="1:1" ht="21" customHeight="1">
      <c r="A227" s="50"/>
    </row>
    <row r="228" spans="1:1" ht="21" customHeight="1">
      <c r="A228" s="50"/>
    </row>
    <row r="229" spans="1:1" ht="21" customHeight="1">
      <c r="A229" s="50"/>
    </row>
    <row r="230" spans="1:1" ht="21" customHeight="1">
      <c r="A230" s="50"/>
    </row>
    <row r="231" spans="1:1" ht="21" customHeight="1">
      <c r="A231" s="50"/>
    </row>
    <row r="232" spans="1:1" ht="21" customHeight="1">
      <c r="A232" s="50"/>
    </row>
    <row r="233" spans="1:1" ht="21" customHeight="1">
      <c r="A233" s="50"/>
    </row>
    <row r="234" spans="1:1" ht="21" customHeight="1">
      <c r="A234" s="50"/>
    </row>
    <row r="235" spans="1:1" ht="21" customHeight="1">
      <c r="A235" s="50"/>
    </row>
    <row r="236" spans="1:1" ht="21" customHeight="1">
      <c r="A236" s="50"/>
    </row>
    <row r="237" spans="1:1" ht="21" customHeight="1">
      <c r="A237" s="50"/>
    </row>
    <row r="238" spans="1:1" ht="21" customHeight="1">
      <c r="A238" s="50"/>
    </row>
    <row r="239" spans="1:1" ht="21" customHeight="1">
      <c r="A239" s="50"/>
    </row>
    <row r="240" spans="1:1" ht="21" customHeight="1">
      <c r="A240" s="50"/>
    </row>
    <row r="241" spans="1:1" ht="21" customHeight="1">
      <c r="A241" s="50"/>
    </row>
    <row r="242" spans="1:1" ht="21" customHeight="1">
      <c r="A242" s="50"/>
    </row>
    <row r="243" spans="1:1" ht="21" customHeight="1">
      <c r="A243" s="50"/>
    </row>
    <row r="244" spans="1:1" ht="21" customHeight="1">
      <c r="A244" s="50"/>
    </row>
    <row r="245" spans="1:1" ht="21" customHeight="1">
      <c r="A245" s="50"/>
    </row>
    <row r="246" spans="1:1" ht="21" customHeight="1">
      <c r="A246" s="50"/>
    </row>
    <row r="247" spans="1:1" ht="21" customHeight="1">
      <c r="A247" s="50"/>
    </row>
    <row r="248" spans="1:1" ht="21" customHeight="1">
      <c r="A248" s="50"/>
    </row>
    <row r="249" spans="1:1" ht="21" customHeight="1">
      <c r="A249" s="50"/>
    </row>
    <row r="250" spans="1:1" ht="21" customHeight="1">
      <c r="A250" s="50"/>
    </row>
    <row r="251" spans="1:1" ht="21" customHeight="1">
      <c r="A251" s="50"/>
    </row>
    <row r="252" spans="1:1" ht="21" customHeight="1">
      <c r="A252" s="50"/>
    </row>
    <row r="253" spans="1:1" ht="21" customHeight="1">
      <c r="A253" s="50"/>
    </row>
    <row r="254" spans="1:1" ht="21" customHeight="1">
      <c r="A254" s="50"/>
    </row>
    <row r="255" spans="1:1" ht="21" customHeight="1">
      <c r="A255" s="50"/>
    </row>
    <row r="256" spans="1:1" ht="21" customHeight="1">
      <c r="A256" s="50"/>
    </row>
    <row r="257" spans="1:1" ht="21" customHeight="1">
      <c r="A257" s="50"/>
    </row>
    <row r="258" spans="1:1" ht="21" customHeight="1">
      <c r="A258" s="50"/>
    </row>
    <row r="259" spans="1:1" ht="21" customHeight="1">
      <c r="A259" s="50"/>
    </row>
    <row r="260" spans="1:1" ht="21" customHeight="1">
      <c r="A260" s="50"/>
    </row>
    <row r="261" spans="1:1" ht="21" customHeight="1">
      <c r="A261" s="50"/>
    </row>
    <row r="262" spans="1:1" ht="21" customHeight="1">
      <c r="A262" s="50"/>
    </row>
    <row r="263" spans="1:1" ht="21" customHeight="1">
      <c r="A263" s="50"/>
    </row>
    <row r="264" spans="1:1" ht="21" customHeight="1">
      <c r="A264" s="50"/>
    </row>
    <row r="265" spans="1:1" ht="21" customHeight="1">
      <c r="A265" s="50"/>
    </row>
    <row r="266" spans="1:1" ht="21" customHeight="1">
      <c r="A266" s="50"/>
    </row>
    <row r="267" spans="1:1" ht="21" customHeight="1">
      <c r="A267" s="50"/>
    </row>
    <row r="268" spans="1:1" ht="21" customHeight="1">
      <c r="A268" s="50"/>
    </row>
    <row r="269" spans="1:1" ht="21" customHeight="1">
      <c r="A269" s="50"/>
    </row>
    <row r="270" spans="1:1" ht="21" customHeight="1">
      <c r="A270" s="50"/>
    </row>
    <row r="271" spans="1:1" ht="21" customHeight="1">
      <c r="A271" s="50"/>
    </row>
    <row r="272" spans="1:1" ht="21" customHeight="1">
      <c r="A272" s="50"/>
    </row>
    <row r="273" spans="1:1" ht="21" customHeight="1">
      <c r="A273" s="50"/>
    </row>
    <row r="274" spans="1:1" ht="21" customHeight="1">
      <c r="A274" s="50"/>
    </row>
    <row r="275" spans="1:1" ht="21" customHeight="1">
      <c r="A275" s="50"/>
    </row>
    <row r="276" spans="1:1" ht="21" customHeight="1">
      <c r="A276" s="50"/>
    </row>
    <row r="277" spans="1:1" ht="21" customHeight="1">
      <c r="A277" s="50"/>
    </row>
    <row r="278" spans="1:1" ht="21" customHeight="1">
      <c r="A278" s="50"/>
    </row>
    <row r="279" spans="1:1" ht="21" customHeight="1">
      <c r="A279" s="50"/>
    </row>
    <row r="280" spans="1:1" ht="21" customHeight="1">
      <c r="A280" s="50"/>
    </row>
    <row r="282" spans="1:1" ht="21" customHeight="1">
      <c r="A282" s="6"/>
    </row>
    <row r="283" spans="1:1" ht="21" customHeight="1">
      <c r="A283" s="6"/>
    </row>
    <row r="284" spans="1:1" ht="21" customHeight="1">
      <c r="A284" s="51"/>
    </row>
    <row r="285" spans="1:1" ht="21" customHeight="1">
      <c r="A285" s="6"/>
    </row>
    <row r="286" spans="1:1" ht="21" customHeight="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G286"/>
  <sheetViews>
    <sheetView workbookViewId="0">
      <selection activeCell="B6" sqref="B6"/>
    </sheetView>
  </sheetViews>
  <sheetFormatPr defaultRowHeight="21"/>
  <cols>
    <col min="1" max="1" width="47" style="1" customWidth="1"/>
    <col min="2" max="2" width="17.42578125" style="1" bestFit="1" customWidth="1"/>
    <col min="3" max="3" width="17.7109375" style="1" customWidth="1"/>
    <col min="4" max="4" width="17.42578125" style="1" customWidth="1"/>
    <col min="5" max="5" width="3.85546875" style="1" customWidth="1"/>
    <col min="6" max="6" width="17.42578125" style="1" customWidth="1"/>
    <col min="7" max="7" width="17.140625" style="1" customWidth="1"/>
    <col min="8" max="256" width="9.140625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.140625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.140625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.140625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.140625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.140625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.140625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.140625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.140625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.140625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.140625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.140625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.140625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.140625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.140625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.140625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.140625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.140625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.140625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.140625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.140625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.140625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.140625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.140625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.140625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.140625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.140625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.140625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.140625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.140625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.140625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.140625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.140625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.140625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.140625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.140625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.140625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.140625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.140625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.140625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.140625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.140625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.140625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.140625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.140625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.140625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.140625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.140625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.140625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.140625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.140625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.140625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.140625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.140625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.140625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.140625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.140625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.140625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.140625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.140625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.140625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.140625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.140625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.140625" style="1"/>
  </cols>
  <sheetData>
    <row r="1" spans="1:7" ht="23.25">
      <c r="A1" s="53" t="s">
        <v>0</v>
      </c>
      <c r="B1" s="53"/>
      <c r="C1" s="53"/>
      <c r="D1" s="53"/>
      <c r="E1" s="53"/>
      <c r="F1" s="53"/>
    </row>
    <row r="2" spans="1:7" ht="23.25">
      <c r="A2" s="54" t="s">
        <v>111</v>
      </c>
      <c r="B2" s="54"/>
      <c r="C2" s="54"/>
      <c r="D2" s="54"/>
      <c r="E2" s="54"/>
      <c r="F2" s="54"/>
    </row>
    <row r="3" spans="1:7" ht="23.25">
      <c r="A3" s="52"/>
      <c r="B3" s="52"/>
      <c r="C3" s="52"/>
      <c r="D3" s="52"/>
      <c r="E3" s="52"/>
      <c r="F3" s="52"/>
    </row>
    <row r="4" spans="1:7" ht="23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3.25">
      <c r="A5" s="3"/>
      <c r="B5" s="3" t="s">
        <v>116</v>
      </c>
      <c r="C5" s="3"/>
      <c r="D5" s="3"/>
      <c r="E5" s="3" t="s">
        <v>7</v>
      </c>
      <c r="F5" s="3" t="s">
        <v>8</v>
      </c>
    </row>
    <row r="6" spans="1:7" ht="23.25">
      <c r="A6" s="4" t="s">
        <v>9</v>
      </c>
      <c r="B6" s="4"/>
      <c r="C6" s="4"/>
      <c r="D6" s="4"/>
      <c r="E6" s="5"/>
      <c r="F6" s="4"/>
      <c r="G6" s="6"/>
    </row>
    <row r="7" spans="1:7" ht="23.25">
      <c r="A7" s="7" t="s">
        <v>10</v>
      </c>
      <c r="B7" s="7"/>
      <c r="C7" s="7"/>
      <c r="D7" s="7"/>
      <c r="E7" s="8"/>
      <c r="F7" s="7"/>
      <c r="G7" s="6"/>
    </row>
    <row r="8" spans="1:7" ht="23.25">
      <c r="A8" s="7" t="s">
        <v>11</v>
      </c>
      <c r="B8" s="7"/>
      <c r="C8" s="7"/>
      <c r="D8" s="7"/>
      <c r="E8" s="8"/>
      <c r="F8" s="7"/>
      <c r="G8" s="6"/>
    </row>
    <row r="9" spans="1:7" ht="23.25">
      <c r="A9" s="7" t="s">
        <v>12</v>
      </c>
      <c r="B9" s="7">
        <v>4000000</v>
      </c>
      <c r="C9" s="7">
        <v>135312.20000000001</v>
      </c>
      <c r="D9" s="7">
        <v>488994.26</v>
      </c>
      <c r="E9" s="8" t="str">
        <f>IF(D9&gt;B9,"+","-")</f>
        <v>-</v>
      </c>
      <c r="F9" s="7">
        <f>ABS(D9-B9)</f>
        <v>3511005.74</v>
      </c>
      <c r="G9" s="6"/>
    </row>
    <row r="10" spans="1:7" s="9" customFormat="1" ht="23.25">
      <c r="A10" s="7" t="s">
        <v>13</v>
      </c>
      <c r="B10" s="7">
        <v>350000000</v>
      </c>
      <c r="C10" s="7">
        <v>14797884.68</v>
      </c>
      <c r="D10" s="7">
        <v>28629027.449999999</v>
      </c>
      <c r="E10" s="8" t="str">
        <f t="shared" ref="E10:E16" si="0">IF(D10&gt;B10,"+","-")</f>
        <v>-</v>
      </c>
      <c r="F10" s="7">
        <f t="shared" ref="F10:F16" si="1">ABS(D10-B10)</f>
        <v>321370972.55000001</v>
      </c>
      <c r="G10" s="6"/>
    </row>
    <row r="11" spans="1:7" ht="23.25">
      <c r="A11" s="7" t="s">
        <v>14</v>
      </c>
      <c r="B11" s="7">
        <v>1290000000</v>
      </c>
      <c r="C11" s="7">
        <v>21717808.77</v>
      </c>
      <c r="D11" s="7">
        <v>43679172.310000002</v>
      </c>
      <c r="E11" s="8" t="str">
        <f t="shared" si="0"/>
        <v>-</v>
      </c>
      <c r="F11" s="7">
        <f t="shared" si="1"/>
        <v>1246320827.6900001</v>
      </c>
      <c r="G11" s="6"/>
    </row>
    <row r="12" spans="1:7" ht="23.25">
      <c r="A12" s="7" t="s">
        <v>15</v>
      </c>
      <c r="B12" s="7">
        <v>1000000</v>
      </c>
      <c r="C12" s="7">
        <v>83912</v>
      </c>
      <c r="D12" s="7">
        <v>174468</v>
      </c>
      <c r="E12" s="8" t="str">
        <f t="shared" si="0"/>
        <v>-</v>
      </c>
      <c r="F12" s="7">
        <f t="shared" si="1"/>
        <v>825532</v>
      </c>
      <c r="G12" s="6"/>
    </row>
    <row r="13" spans="1:7" ht="23.25">
      <c r="A13" s="7" t="s">
        <v>16</v>
      </c>
      <c r="B13" s="7">
        <v>200000000</v>
      </c>
      <c r="C13" s="7">
        <v>15978354.16</v>
      </c>
      <c r="D13" s="7">
        <v>32224298.780000001</v>
      </c>
      <c r="E13" s="8" t="str">
        <f t="shared" si="0"/>
        <v>-</v>
      </c>
      <c r="F13" s="7">
        <f t="shared" si="1"/>
        <v>167775701.22</v>
      </c>
      <c r="G13" s="6"/>
    </row>
    <row r="14" spans="1:7" ht="23.25">
      <c r="A14" s="7" t="s">
        <v>17</v>
      </c>
      <c r="B14" s="7">
        <v>5000000</v>
      </c>
      <c r="C14" s="7">
        <v>698715.5</v>
      </c>
      <c r="D14" s="7">
        <v>1457644.5</v>
      </c>
      <c r="E14" s="8" t="str">
        <f t="shared" si="0"/>
        <v>-</v>
      </c>
      <c r="F14" s="7">
        <f t="shared" si="1"/>
        <v>3542355.5</v>
      </c>
      <c r="G14" s="6"/>
    </row>
    <row r="15" spans="1:7" ht="23.25">
      <c r="A15" s="7" t="s">
        <v>18</v>
      </c>
      <c r="B15" s="10">
        <v>15000000000</v>
      </c>
      <c r="C15" s="7">
        <v>452542418.47000003</v>
      </c>
      <c r="D15" s="7">
        <v>1786046522.3199999</v>
      </c>
      <c r="E15" s="8" t="str">
        <f>IF(D15&gt;B15,"+","-")</f>
        <v>-</v>
      </c>
      <c r="F15" s="7">
        <f>ABS(D15-B15)</f>
        <v>13213953477.68</v>
      </c>
      <c r="G15" s="6"/>
    </row>
    <row r="16" spans="1:7" ht="23.25">
      <c r="A16" s="7" t="s">
        <v>19</v>
      </c>
      <c r="B16" s="11">
        <v>16850000000</v>
      </c>
      <c r="C16" s="11">
        <v>505954405.77999997</v>
      </c>
      <c r="D16" s="11">
        <v>1892700127.6199999</v>
      </c>
      <c r="E16" s="12" t="str">
        <f t="shared" si="0"/>
        <v>-</v>
      </c>
      <c r="F16" s="11">
        <f t="shared" si="1"/>
        <v>14957299872.380001</v>
      </c>
      <c r="G16" s="6"/>
    </row>
    <row r="17" spans="1:7" ht="23.25">
      <c r="A17" s="7" t="s">
        <v>20</v>
      </c>
      <c r="B17" s="4"/>
      <c r="C17" s="4"/>
      <c r="D17" s="4"/>
      <c r="E17" s="5"/>
      <c r="F17" s="4"/>
      <c r="G17" s="6"/>
    </row>
    <row r="18" spans="1:7" s="9" customFormat="1" ht="23.25">
      <c r="A18" s="7" t="s">
        <v>21</v>
      </c>
      <c r="B18" s="13">
        <v>32800000000</v>
      </c>
      <c r="C18" s="7">
        <v>3617664180.29</v>
      </c>
      <c r="D18" s="7">
        <v>4019163811.0900002</v>
      </c>
      <c r="E18" s="8" t="str">
        <f t="shared" ref="E18:E27" si="2">IF(D18&gt;B18,"+","-")</f>
        <v>-</v>
      </c>
      <c r="F18" s="7">
        <f t="shared" ref="F18:F27" si="3">ABS(D18-B18)</f>
        <v>28780836188.91</v>
      </c>
      <c r="G18" s="6"/>
    </row>
    <row r="19" spans="1:7" ht="23.25">
      <c r="A19" s="7" t="s">
        <v>22</v>
      </c>
      <c r="B19" s="13">
        <v>14500000000</v>
      </c>
      <c r="C19" s="14">
        <v>1233240378.53</v>
      </c>
      <c r="D19" s="7">
        <v>2853435284.3800001</v>
      </c>
      <c r="E19" s="15" t="str">
        <f t="shared" si="2"/>
        <v>-</v>
      </c>
      <c r="F19" s="7">
        <f t="shared" si="3"/>
        <v>11646564715.619999</v>
      </c>
      <c r="G19" s="6"/>
    </row>
    <row r="20" spans="1:7" ht="23.25">
      <c r="A20" s="7" t="s">
        <v>23</v>
      </c>
      <c r="B20" s="13">
        <v>4900000000</v>
      </c>
      <c r="C20" s="14">
        <v>700504994.30999994</v>
      </c>
      <c r="D20" s="14">
        <v>700504994.30999994</v>
      </c>
      <c r="E20" s="8" t="s">
        <v>7</v>
      </c>
      <c r="F20" s="7">
        <f t="shared" si="3"/>
        <v>4199495005.6900001</v>
      </c>
      <c r="G20" s="6"/>
    </row>
    <row r="21" spans="1:7" ht="23.25">
      <c r="A21" s="7" t="s">
        <v>24</v>
      </c>
      <c r="B21" s="16">
        <v>12200000000</v>
      </c>
      <c r="C21" s="14">
        <v>1007335417</v>
      </c>
      <c r="D21" s="17">
        <v>1939710889</v>
      </c>
      <c r="E21" s="8" t="str">
        <f t="shared" si="2"/>
        <v>-</v>
      </c>
      <c r="F21" s="7">
        <f t="shared" si="3"/>
        <v>10260289111</v>
      </c>
      <c r="G21" s="6"/>
    </row>
    <row r="22" spans="1:7" ht="23.25">
      <c r="A22" s="18" t="s">
        <v>25</v>
      </c>
      <c r="B22" s="16"/>
      <c r="C22" s="7"/>
      <c r="D22" s="17"/>
      <c r="E22" s="8"/>
      <c r="F22" s="19"/>
      <c r="G22" s="20"/>
    </row>
    <row r="23" spans="1:7" ht="23.25">
      <c r="A23" s="7" t="s">
        <v>26</v>
      </c>
      <c r="B23" s="13">
        <v>3790000000</v>
      </c>
      <c r="C23" s="7">
        <v>668780334.87</v>
      </c>
      <c r="D23" s="7">
        <v>714183428.10000002</v>
      </c>
      <c r="E23" s="8" t="str">
        <f>IF(D23&gt;B23,"+","-")</f>
        <v>-</v>
      </c>
      <c r="F23" s="7">
        <f>ABS(D23-B23)</f>
        <v>3075816571.9000001</v>
      </c>
      <c r="G23" s="6"/>
    </row>
    <row r="24" spans="1:7" ht="23.25">
      <c r="A24" s="7" t="s">
        <v>27</v>
      </c>
      <c r="B24" s="7">
        <v>4800000</v>
      </c>
      <c r="C24" s="14">
        <v>119739.7</v>
      </c>
      <c r="D24" s="14">
        <v>190435.7</v>
      </c>
      <c r="E24" s="8" t="s">
        <v>7</v>
      </c>
      <c r="F24" s="7">
        <f>ABS(D24-B24)</f>
        <v>4609564.3</v>
      </c>
      <c r="G24" s="6"/>
    </row>
    <row r="25" spans="1:7" ht="23.25">
      <c r="A25" s="7" t="s">
        <v>28</v>
      </c>
      <c r="B25" s="7">
        <v>200000</v>
      </c>
      <c r="C25" s="14">
        <v>10050</v>
      </c>
      <c r="D25" s="14">
        <v>25050</v>
      </c>
      <c r="E25" s="8" t="s">
        <v>7</v>
      </c>
      <c r="F25" s="7">
        <f>ABS(D25-B25)</f>
        <v>174950</v>
      </c>
      <c r="G25" s="6"/>
    </row>
    <row r="26" spans="1:7" ht="23.25">
      <c r="A26" s="7" t="s">
        <v>29</v>
      </c>
      <c r="B26" s="7">
        <v>105000000</v>
      </c>
      <c r="C26" s="7">
        <v>2962190</v>
      </c>
      <c r="D26" s="7">
        <v>10432955</v>
      </c>
      <c r="E26" s="8" t="str">
        <f>IF(D26&gt;B26,"+","-")</f>
        <v>-</v>
      </c>
      <c r="F26" s="7">
        <f>ABS(D26-B26)</f>
        <v>94567045</v>
      </c>
      <c r="G26" s="6"/>
    </row>
    <row r="27" spans="1:7" ht="23.25">
      <c r="A27" s="7" t="s">
        <v>30</v>
      </c>
      <c r="B27" s="21">
        <v>68300000000</v>
      </c>
      <c r="C27" s="21">
        <v>7230617284.6999998</v>
      </c>
      <c r="D27" s="21">
        <v>10237646901.58</v>
      </c>
      <c r="E27" s="12" t="str">
        <f t="shared" si="2"/>
        <v>-</v>
      </c>
      <c r="F27" s="11">
        <f t="shared" si="3"/>
        <v>58062353098.419998</v>
      </c>
      <c r="G27" s="6"/>
    </row>
    <row r="28" spans="1:7" ht="23.25">
      <c r="A28" s="22" t="s">
        <v>31</v>
      </c>
      <c r="B28" s="23">
        <v>85150000000</v>
      </c>
      <c r="C28" s="23">
        <v>7736571690.4799995</v>
      </c>
      <c r="D28" s="23">
        <v>12130347029.200001</v>
      </c>
      <c r="E28" s="24" t="str">
        <f>IF(D28&gt;B28,"+","-")</f>
        <v>-</v>
      </c>
      <c r="F28" s="23">
        <f>ABS(D28-B28)</f>
        <v>73019652970.800003</v>
      </c>
      <c r="G28" s="6"/>
    </row>
    <row r="29" spans="1:7" ht="23.25">
      <c r="A29" s="7" t="s">
        <v>32</v>
      </c>
      <c r="B29" s="4"/>
      <c r="C29" s="4"/>
      <c r="D29" s="4"/>
      <c r="E29" s="5"/>
      <c r="F29" s="4"/>
      <c r="G29" s="6"/>
    </row>
    <row r="30" spans="1:7" ht="23.25">
      <c r="A30" s="7" t="s">
        <v>33</v>
      </c>
      <c r="B30" s="7"/>
      <c r="C30" s="7"/>
      <c r="D30" s="7"/>
      <c r="E30" s="8"/>
      <c r="F30" s="7"/>
      <c r="G30" s="6"/>
    </row>
    <row r="31" spans="1:7" s="9" customFormat="1" ht="23.25">
      <c r="A31" s="7" t="s">
        <v>34</v>
      </c>
      <c r="B31" s="7">
        <v>800000000</v>
      </c>
      <c r="C31" s="7">
        <v>47711562</v>
      </c>
      <c r="D31" s="7">
        <v>96438765</v>
      </c>
      <c r="E31" s="8" t="str">
        <f t="shared" ref="E31:E38" si="4">IF(D31&gt;B31,"+","-")</f>
        <v>-</v>
      </c>
      <c r="F31" s="7">
        <f t="shared" ref="F31:F42" si="5">ABS(D31-B31)</f>
        <v>703561235</v>
      </c>
      <c r="G31" s="6"/>
    </row>
    <row r="32" spans="1:7" ht="23.25">
      <c r="A32" s="7" t="s">
        <v>35</v>
      </c>
      <c r="B32" s="7">
        <v>42700000</v>
      </c>
      <c r="C32" s="7">
        <v>2967000</v>
      </c>
      <c r="D32" s="7">
        <v>5487400</v>
      </c>
      <c r="E32" s="8" t="str">
        <f t="shared" si="4"/>
        <v>-</v>
      </c>
      <c r="F32" s="7">
        <f t="shared" si="5"/>
        <v>37212600</v>
      </c>
      <c r="G32" s="6"/>
    </row>
    <row r="33" spans="1:7" ht="23.25">
      <c r="A33" s="7" t="s">
        <v>36</v>
      </c>
      <c r="B33" s="7">
        <v>37000000</v>
      </c>
      <c r="C33" s="7">
        <v>2101735.25</v>
      </c>
      <c r="D33" s="7">
        <v>5277999.28</v>
      </c>
      <c r="E33" s="8" t="str">
        <f t="shared" si="4"/>
        <v>-</v>
      </c>
      <c r="F33" s="7">
        <f t="shared" si="5"/>
        <v>31722000.719999999</v>
      </c>
      <c r="G33" s="6"/>
    </row>
    <row r="34" spans="1:7" s="9" customFormat="1" ht="23.25">
      <c r="A34" s="7" t="s">
        <v>37</v>
      </c>
      <c r="B34" s="7">
        <v>60000000</v>
      </c>
      <c r="C34" s="7">
        <v>4275029.4000000004</v>
      </c>
      <c r="D34" s="7">
        <v>8414800.6699999999</v>
      </c>
      <c r="E34" s="8" t="str">
        <f t="shared" si="4"/>
        <v>-</v>
      </c>
      <c r="F34" s="7">
        <f t="shared" si="5"/>
        <v>51585199.329999998</v>
      </c>
      <c r="G34" s="6"/>
    </row>
    <row r="35" spans="1:7" ht="23.25">
      <c r="A35" s="7" t="s">
        <v>38</v>
      </c>
      <c r="B35" s="7">
        <v>5000</v>
      </c>
      <c r="C35" s="14" t="s">
        <v>7</v>
      </c>
      <c r="D35" s="14" t="s">
        <v>7</v>
      </c>
      <c r="E35" s="8" t="str">
        <f t="shared" si="4"/>
        <v>+</v>
      </c>
      <c r="F35" s="7">
        <f>B35</f>
        <v>5000</v>
      </c>
      <c r="G35" s="6"/>
    </row>
    <row r="36" spans="1:7" ht="23.25">
      <c r="A36" s="7" t="s">
        <v>39</v>
      </c>
      <c r="B36" s="7">
        <v>77000000</v>
      </c>
      <c r="C36" s="7">
        <v>6290090</v>
      </c>
      <c r="D36" s="7">
        <v>12479023</v>
      </c>
      <c r="E36" s="8" t="str">
        <f t="shared" si="4"/>
        <v>-</v>
      </c>
      <c r="F36" s="7">
        <f t="shared" si="5"/>
        <v>64520977</v>
      </c>
      <c r="G36" s="6"/>
    </row>
    <row r="37" spans="1:7" ht="23.25">
      <c r="A37" s="7" t="s">
        <v>40</v>
      </c>
      <c r="B37" s="25">
        <v>900000</v>
      </c>
      <c r="C37" s="7">
        <v>51500</v>
      </c>
      <c r="D37" s="7">
        <v>101932</v>
      </c>
      <c r="E37" s="8" t="str">
        <f t="shared" si="4"/>
        <v>-</v>
      </c>
      <c r="F37" s="7">
        <f t="shared" si="5"/>
        <v>798068</v>
      </c>
      <c r="G37" s="6"/>
    </row>
    <row r="38" spans="1:7" ht="23.25">
      <c r="A38" s="7" t="s">
        <v>41</v>
      </c>
      <c r="B38" s="25">
        <v>13000000</v>
      </c>
      <c r="C38" s="7">
        <v>902350</v>
      </c>
      <c r="D38" s="7">
        <v>1814750</v>
      </c>
      <c r="E38" s="8" t="str">
        <f t="shared" si="4"/>
        <v>-</v>
      </c>
      <c r="F38" s="7">
        <f t="shared" si="5"/>
        <v>11185250</v>
      </c>
      <c r="G38" s="6"/>
    </row>
    <row r="39" spans="1:7" s="9" customFormat="1" ht="23.25">
      <c r="A39" s="7" t="s">
        <v>42</v>
      </c>
      <c r="B39" s="7">
        <v>360000</v>
      </c>
      <c r="C39" s="14" t="s">
        <v>7</v>
      </c>
      <c r="D39" s="14" t="s">
        <v>7</v>
      </c>
      <c r="E39" s="8" t="s">
        <v>7</v>
      </c>
      <c r="F39" s="7">
        <f>B39</f>
        <v>360000</v>
      </c>
      <c r="G39" s="6"/>
    </row>
    <row r="40" spans="1:7" s="9" customFormat="1" ht="23.25">
      <c r="A40" s="7" t="s">
        <v>43</v>
      </c>
      <c r="B40" s="7">
        <v>35000</v>
      </c>
      <c r="C40" s="14">
        <v>2250</v>
      </c>
      <c r="D40" s="14">
        <v>3625</v>
      </c>
      <c r="E40" s="8" t="s">
        <v>7</v>
      </c>
      <c r="F40" s="7">
        <f t="shared" si="5"/>
        <v>31375</v>
      </c>
      <c r="G40" s="6"/>
    </row>
    <row r="41" spans="1:7" s="9" customFormat="1" ht="23.25">
      <c r="A41" s="7" t="s">
        <v>44</v>
      </c>
      <c r="B41" s="7">
        <v>42700000</v>
      </c>
      <c r="C41" s="14">
        <v>0</v>
      </c>
      <c r="D41" s="14">
        <v>0</v>
      </c>
      <c r="E41" s="8" t="s">
        <v>7</v>
      </c>
      <c r="F41" s="7">
        <f t="shared" si="5"/>
        <v>42700000</v>
      </c>
      <c r="G41" s="6"/>
    </row>
    <row r="42" spans="1:7" s="9" customFormat="1" ht="23.25">
      <c r="A42" s="7" t="s">
        <v>45</v>
      </c>
      <c r="B42" s="7">
        <v>13000000</v>
      </c>
      <c r="C42" s="14">
        <v>16400</v>
      </c>
      <c r="D42" s="14">
        <v>18050</v>
      </c>
      <c r="E42" s="8" t="s">
        <v>7</v>
      </c>
      <c r="F42" s="7">
        <f t="shared" si="5"/>
        <v>12981950</v>
      </c>
      <c r="G42" s="6"/>
    </row>
    <row r="43" spans="1:7" ht="23.25">
      <c r="A43" s="23"/>
      <c r="B43" s="23"/>
      <c r="C43" s="23"/>
      <c r="D43" s="23"/>
      <c r="E43" s="24"/>
      <c r="F43" s="23"/>
      <c r="G43" s="6"/>
    </row>
    <row r="44" spans="1:7" ht="23.25">
      <c r="A44" s="17"/>
      <c r="B44" s="25"/>
      <c r="C44" s="17"/>
      <c r="D44" s="17"/>
      <c r="E44" s="26"/>
      <c r="F44" s="17"/>
      <c r="G44" s="6"/>
    </row>
    <row r="45" spans="1:7" ht="23.25">
      <c r="A45" s="52" t="s">
        <v>46</v>
      </c>
      <c r="B45" s="52"/>
      <c r="C45" s="52"/>
      <c r="D45" s="52"/>
      <c r="E45" s="52"/>
      <c r="F45" s="52"/>
      <c r="G45" s="6"/>
    </row>
    <row r="46" spans="1:7" ht="23.25">
      <c r="A46" s="52"/>
      <c r="B46" s="52"/>
      <c r="C46" s="52"/>
      <c r="D46" s="52"/>
      <c r="E46" s="52"/>
      <c r="F46" s="52"/>
      <c r="G46" s="6"/>
    </row>
    <row r="47" spans="1:7" s="9" customFormat="1" ht="23.25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3.25">
      <c r="A48" s="3"/>
      <c r="B48" s="3" t="str">
        <f>+B5</f>
        <v>ปี 2567</v>
      </c>
      <c r="C48" s="3"/>
      <c r="D48" s="3"/>
      <c r="E48" s="3" t="s">
        <v>7</v>
      </c>
      <c r="F48" s="3" t="s">
        <v>47</v>
      </c>
      <c r="G48" s="6"/>
    </row>
    <row r="49" spans="1:7" s="9" customFormat="1" ht="23.25">
      <c r="A49" s="27" t="s">
        <v>48</v>
      </c>
      <c r="B49" s="28"/>
      <c r="C49" s="28"/>
      <c r="D49" s="28"/>
      <c r="E49" s="28"/>
      <c r="F49" s="28"/>
      <c r="G49" s="6"/>
    </row>
    <row r="50" spans="1:7" s="9" customFormat="1" ht="23.25">
      <c r="A50" s="7" t="s">
        <v>49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3.25">
      <c r="A51" s="7" t="s">
        <v>50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3.25">
      <c r="A52" s="7" t="s">
        <v>51</v>
      </c>
      <c r="B52" s="7">
        <v>98000000</v>
      </c>
      <c r="C52" s="7">
        <v>9799288</v>
      </c>
      <c r="D52" s="7">
        <v>18067188</v>
      </c>
      <c r="E52" s="8" t="str">
        <f t="shared" si="6"/>
        <v>-</v>
      </c>
      <c r="F52" s="7">
        <f t="shared" si="7"/>
        <v>79932812</v>
      </c>
      <c r="G52" s="6"/>
    </row>
    <row r="53" spans="1:7" s="9" customFormat="1" ht="23.25">
      <c r="A53" s="7" t="s">
        <v>52</v>
      </c>
      <c r="B53" s="7">
        <v>300000</v>
      </c>
      <c r="C53" s="14">
        <v>29124.75</v>
      </c>
      <c r="D53" s="14">
        <v>66661.5</v>
      </c>
      <c r="E53" s="8" t="s">
        <v>7</v>
      </c>
      <c r="F53" s="7">
        <f t="shared" si="7"/>
        <v>233338.5</v>
      </c>
      <c r="G53" s="6"/>
    </row>
    <row r="54" spans="1:7" s="9" customFormat="1" ht="23.25">
      <c r="A54" s="7" t="s">
        <v>53</v>
      </c>
      <c r="B54" s="14">
        <v>70000000</v>
      </c>
      <c r="C54" s="7">
        <v>0</v>
      </c>
      <c r="D54" s="14">
        <v>0</v>
      </c>
      <c r="E54" s="8" t="s">
        <v>7</v>
      </c>
      <c r="F54" s="7">
        <f t="shared" si="7"/>
        <v>70000000</v>
      </c>
      <c r="G54" s="6"/>
    </row>
    <row r="55" spans="1:7" ht="23.25">
      <c r="A55" s="7" t="s">
        <v>54</v>
      </c>
      <c r="B55" s="11">
        <f>SUM(B31:B42)+SUM(B49:B54)</f>
        <v>2170000000</v>
      </c>
      <c r="C55" s="11">
        <v>74146329.400000006</v>
      </c>
      <c r="D55" s="11">
        <v>148170194.44999999</v>
      </c>
      <c r="E55" s="12" t="str">
        <f t="shared" si="6"/>
        <v>-</v>
      </c>
      <c r="F55" s="11">
        <f t="shared" si="7"/>
        <v>2021829805.55</v>
      </c>
      <c r="G55" s="6"/>
    </row>
    <row r="56" spans="1:7" ht="23.25">
      <c r="A56" s="7" t="s">
        <v>55</v>
      </c>
      <c r="B56" s="7"/>
      <c r="C56" s="7"/>
      <c r="D56" s="7"/>
      <c r="E56" s="8"/>
      <c r="F56" s="7"/>
      <c r="G56" s="6"/>
    </row>
    <row r="57" spans="1:7" ht="23.25">
      <c r="A57" s="7" t="s">
        <v>56</v>
      </c>
      <c r="B57" s="7">
        <v>138000000</v>
      </c>
      <c r="C57" s="7">
        <v>16674766.800000001</v>
      </c>
      <c r="D57" s="7">
        <v>29216826.199999999</v>
      </c>
      <c r="E57" s="8" t="str">
        <f>IF(D57&gt;B57,"+","-")</f>
        <v>-</v>
      </c>
      <c r="F57" s="7">
        <f>ABS(D57-B57)</f>
        <v>108783173.8</v>
      </c>
      <c r="G57" s="6"/>
    </row>
    <row r="58" spans="1:7" ht="23.25">
      <c r="A58" s="7" t="s">
        <v>57</v>
      </c>
      <c r="B58" s="7">
        <v>22000000</v>
      </c>
      <c r="C58" s="7">
        <v>2552520</v>
      </c>
      <c r="D58" s="7">
        <v>4623020</v>
      </c>
      <c r="E58" s="8" t="str">
        <f t="shared" ref="E58:E63" si="8">IF(D58&gt;B58,"+","-")</f>
        <v>-</v>
      </c>
      <c r="F58" s="7">
        <f t="shared" ref="F58:F65" si="9">ABS(D58-B58)</f>
        <v>17376980</v>
      </c>
      <c r="G58" s="6"/>
    </row>
    <row r="59" spans="1:7" ht="23.25">
      <c r="A59" s="7" t="s">
        <v>58</v>
      </c>
      <c r="B59" s="7">
        <v>200000</v>
      </c>
      <c r="C59" s="7">
        <v>34005</v>
      </c>
      <c r="D59" s="7">
        <v>52865</v>
      </c>
      <c r="E59" s="8" t="str">
        <f t="shared" si="8"/>
        <v>-</v>
      </c>
      <c r="F59" s="7">
        <f t="shared" si="9"/>
        <v>147135</v>
      </c>
      <c r="G59" s="6"/>
    </row>
    <row r="60" spans="1:7" ht="23.25">
      <c r="A60" s="7" t="s">
        <v>59</v>
      </c>
      <c r="B60" s="7">
        <v>3000000</v>
      </c>
      <c r="C60" s="14">
        <v>288000</v>
      </c>
      <c r="D60" s="7">
        <v>546000</v>
      </c>
      <c r="E60" s="8" t="str">
        <f t="shared" si="8"/>
        <v>-</v>
      </c>
      <c r="F60" s="7">
        <f t="shared" si="9"/>
        <v>2454000</v>
      </c>
      <c r="G60" s="6"/>
    </row>
    <row r="61" spans="1:7" ht="23.25">
      <c r="A61" s="7" t="s">
        <v>60</v>
      </c>
      <c r="B61" s="7">
        <v>300000</v>
      </c>
      <c r="C61" s="7">
        <v>38500</v>
      </c>
      <c r="D61" s="7">
        <v>57075</v>
      </c>
      <c r="E61" s="8" t="str">
        <f t="shared" si="8"/>
        <v>-</v>
      </c>
      <c r="F61" s="7">
        <f t="shared" si="9"/>
        <v>242925</v>
      </c>
      <c r="G61" s="6"/>
    </row>
    <row r="62" spans="1:7" ht="23.25">
      <c r="A62" s="7" t="s">
        <v>61</v>
      </c>
      <c r="B62" s="7">
        <v>1500000</v>
      </c>
      <c r="C62" s="14">
        <v>81070</v>
      </c>
      <c r="D62" s="7">
        <v>130570</v>
      </c>
      <c r="E62" s="8" t="str">
        <f t="shared" si="8"/>
        <v>-</v>
      </c>
      <c r="F62" s="7">
        <f t="shared" si="9"/>
        <v>1369430</v>
      </c>
      <c r="G62" s="6"/>
    </row>
    <row r="63" spans="1:7" ht="23.25">
      <c r="A63" s="7" t="s">
        <v>62</v>
      </c>
      <c r="B63" s="7">
        <v>15000000</v>
      </c>
      <c r="C63" s="7">
        <v>1582698</v>
      </c>
      <c r="D63" s="7">
        <v>3052471</v>
      </c>
      <c r="E63" s="8" t="str">
        <f t="shared" si="8"/>
        <v>-</v>
      </c>
      <c r="F63" s="7">
        <f t="shared" si="9"/>
        <v>11947529</v>
      </c>
      <c r="G63" s="6"/>
    </row>
    <row r="64" spans="1:7" ht="23.25">
      <c r="A64" s="7" t="s">
        <v>63</v>
      </c>
      <c r="B64" s="7"/>
      <c r="C64" s="7"/>
      <c r="D64" s="7"/>
      <c r="E64" s="8"/>
      <c r="F64" s="7"/>
      <c r="G64" s="6"/>
    </row>
    <row r="65" spans="1:7" ht="23.25">
      <c r="A65" s="7" t="s">
        <v>64</v>
      </c>
      <c r="B65" s="11">
        <f>SUM(B57:B63)</f>
        <v>180000000</v>
      </c>
      <c r="C65" s="11">
        <v>2251559.7999999998</v>
      </c>
      <c r="D65" s="11">
        <v>37678827.200000003</v>
      </c>
      <c r="E65" s="12" t="str">
        <f>IF(D65&gt;B65,"+","-")</f>
        <v>-</v>
      </c>
      <c r="F65" s="11">
        <f t="shared" si="9"/>
        <v>142321172.80000001</v>
      </c>
      <c r="G65" s="6"/>
    </row>
    <row r="66" spans="1:7" ht="23.25">
      <c r="A66" s="7" t="s">
        <v>65</v>
      </c>
      <c r="B66" s="7"/>
      <c r="C66" s="7"/>
      <c r="D66" s="7"/>
      <c r="E66" s="8"/>
      <c r="F66" s="7"/>
      <c r="G66" s="6"/>
    </row>
    <row r="67" spans="1:7" ht="23.25">
      <c r="A67" s="7" t="s">
        <v>66</v>
      </c>
      <c r="B67" s="7">
        <v>90000000</v>
      </c>
      <c r="C67" s="7">
        <v>5146439.3099999996</v>
      </c>
      <c r="D67" s="7">
        <v>12797010.560000001</v>
      </c>
      <c r="E67" s="8" t="str">
        <f>IF(D67&gt;B67,"+","-")</f>
        <v>-</v>
      </c>
      <c r="F67" s="7">
        <f>ABS(D67-B67)</f>
        <v>77202989.439999998</v>
      </c>
      <c r="G67" s="6"/>
    </row>
    <row r="68" spans="1:7" s="9" customFormat="1" ht="23.25">
      <c r="A68" s="7" t="s">
        <v>67</v>
      </c>
      <c r="B68" s="11">
        <f>+B67</f>
        <v>90000000</v>
      </c>
      <c r="C68" s="11">
        <f>C67</f>
        <v>5146439.3099999996</v>
      </c>
      <c r="D68" s="11">
        <f>D67</f>
        <v>12797010.560000001</v>
      </c>
      <c r="E68" s="12" t="str">
        <f t="shared" ref="E68:E82" si="10">IF(D68&gt;B68,"+","-")</f>
        <v>-</v>
      </c>
      <c r="F68" s="11">
        <f>ABS(D68-B68)</f>
        <v>77202989.439999998</v>
      </c>
      <c r="G68" s="6"/>
    </row>
    <row r="69" spans="1:7" ht="23.25">
      <c r="A69" s="7" t="s">
        <v>68</v>
      </c>
      <c r="B69" s="7"/>
      <c r="C69" s="7"/>
      <c r="D69" s="7"/>
      <c r="E69" s="8"/>
      <c r="F69" s="7"/>
      <c r="G69" s="6"/>
    </row>
    <row r="70" spans="1:7" ht="23.25">
      <c r="A70" s="7" t="s">
        <v>69</v>
      </c>
      <c r="B70" s="7">
        <v>15000000</v>
      </c>
      <c r="C70" s="7">
        <v>2059163</v>
      </c>
      <c r="D70" s="7">
        <v>4161022</v>
      </c>
      <c r="E70" s="8" t="str">
        <f t="shared" si="10"/>
        <v>-</v>
      </c>
      <c r="F70" s="7">
        <f t="shared" ref="F70:F83" si="11">ABS(D70-B70)</f>
        <v>10838978</v>
      </c>
      <c r="G70" s="6"/>
    </row>
    <row r="71" spans="1:7" ht="23.25">
      <c r="A71" s="7" t="s">
        <v>70</v>
      </c>
      <c r="B71" s="7">
        <v>500000</v>
      </c>
      <c r="C71" s="7">
        <v>27958</v>
      </c>
      <c r="D71" s="7">
        <v>53828</v>
      </c>
      <c r="E71" s="8" t="str">
        <f t="shared" si="10"/>
        <v>-</v>
      </c>
      <c r="F71" s="7">
        <f t="shared" si="11"/>
        <v>446172</v>
      </c>
      <c r="G71" s="6"/>
    </row>
    <row r="72" spans="1:7" s="9" customFormat="1" ht="23.25">
      <c r="A72" s="7" t="s">
        <v>71</v>
      </c>
      <c r="B72" s="7">
        <v>1000000</v>
      </c>
      <c r="C72" s="14">
        <v>46250</v>
      </c>
      <c r="D72" s="14">
        <v>79010</v>
      </c>
      <c r="E72" s="8" t="s">
        <v>7</v>
      </c>
      <c r="F72" s="7">
        <f t="shared" si="11"/>
        <v>920990</v>
      </c>
      <c r="G72" s="6"/>
    </row>
    <row r="73" spans="1:7" ht="23.25">
      <c r="A73" s="7" t="s">
        <v>72</v>
      </c>
      <c r="B73" s="7">
        <v>5000000</v>
      </c>
      <c r="C73" s="7">
        <v>461595</v>
      </c>
      <c r="D73" s="7">
        <v>929989</v>
      </c>
      <c r="E73" s="8" t="str">
        <f t="shared" si="10"/>
        <v>-</v>
      </c>
      <c r="F73" s="7">
        <f t="shared" si="11"/>
        <v>4070011</v>
      </c>
      <c r="G73" s="6"/>
    </row>
    <row r="74" spans="1:7" ht="23.25">
      <c r="A74" s="7" t="s">
        <v>73</v>
      </c>
      <c r="B74" s="7">
        <v>4000000</v>
      </c>
      <c r="C74" s="14">
        <v>298631</v>
      </c>
      <c r="D74" s="7">
        <v>616021</v>
      </c>
      <c r="E74" s="8" t="str">
        <f t="shared" si="10"/>
        <v>-</v>
      </c>
      <c r="F74" s="7">
        <f t="shared" si="11"/>
        <v>3383979</v>
      </c>
      <c r="G74" s="6"/>
    </row>
    <row r="75" spans="1:7" ht="23.25">
      <c r="A75" s="7" t="s">
        <v>74</v>
      </c>
      <c r="B75" s="7">
        <v>80000</v>
      </c>
      <c r="C75" s="14">
        <v>17000</v>
      </c>
      <c r="D75" s="14">
        <v>17000</v>
      </c>
      <c r="E75" s="8" t="s">
        <v>7</v>
      </c>
      <c r="F75" s="7">
        <f t="shared" si="11"/>
        <v>63000</v>
      </c>
      <c r="G75" s="6"/>
    </row>
    <row r="76" spans="1:7" ht="23.25">
      <c r="A76" s="7" t="s">
        <v>75</v>
      </c>
      <c r="B76" s="7">
        <v>7700000</v>
      </c>
      <c r="C76" s="7">
        <v>585380</v>
      </c>
      <c r="D76" s="7">
        <v>854700</v>
      </c>
      <c r="E76" s="8" t="str">
        <f>IF(D76&gt;B76,"+","-")</f>
        <v>-</v>
      </c>
      <c r="F76" s="7">
        <f>ABS(D76-B76)</f>
        <v>6845300</v>
      </c>
      <c r="G76" s="6"/>
    </row>
    <row r="77" spans="1:7" s="9" customFormat="1" ht="23.25">
      <c r="A77" s="7" t="s">
        <v>76</v>
      </c>
      <c r="B77" s="7">
        <v>14000000</v>
      </c>
      <c r="C77" s="14">
        <v>1448260</v>
      </c>
      <c r="D77" s="7">
        <v>2432415</v>
      </c>
      <c r="E77" s="8" t="str">
        <f>IF(D77&gt;B77,"+","-")</f>
        <v>-</v>
      </c>
      <c r="F77" s="7">
        <f>ABS(D77-B77)</f>
        <v>11567585</v>
      </c>
      <c r="G77" s="6"/>
    </row>
    <row r="78" spans="1:7" ht="23.25">
      <c r="A78" s="7" t="s">
        <v>77</v>
      </c>
      <c r="B78" s="7">
        <v>10000</v>
      </c>
      <c r="C78" s="14">
        <v>0</v>
      </c>
      <c r="D78" s="14">
        <v>2020</v>
      </c>
      <c r="E78" s="8" t="str">
        <f t="shared" si="10"/>
        <v>-</v>
      </c>
      <c r="F78" s="7">
        <f>ABS(D78-B78)</f>
        <v>7980</v>
      </c>
      <c r="G78" s="6"/>
    </row>
    <row r="79" spans="1:7" ht="23.25">
      <c r="A79" s="7" t="s">
        <v>78</v>
      </c>
      <c r="B79" s="7">
        <v>12500000</v>
      </c>
      <c r="C79" s="14">
        <v>857850</v>
      </c>
      <c r="D79" s="7">
        <v>1353850</v>
      </c>
      <c r="E79" s="8" t="str">
        <f t="shared" si="10"/>
        <v>-</v>
      </c>
      <c r="F79" s="7">
        <f t="shared" si="11"/>
        <v>11146150</v>
      </c>
      <c r="G79" s="6"/>
    </row>
    <row r="80" spans="1:7" ht="23.25">
      <c r="A80" s="7" t="s">
        <v>79</v>
      </c>
      <c r="B80" s="7">
        <v>150000</v>
      </c>
      <c r="C80" s="14">
        <v>7720</v>
      </c>
      <c r="D80" s="7">
        <v>15420</v>
      </c>
      <c r="E80" s="8" t="str">
        <f t="shared" si="10"/>
        <v>-</v>
      </c>
      <c r="F80" s="7">
        <f t="shared" si="11"/>
        <v>134580</v>
      </c>
      <c r="G80" s="6"/>
    </row>
    <row r="81" spans="1:7" ht="23.25">
      <c r="A81" s="7" t="s">
        <v>80</v>
      </c>
      <c r="B81" s="7">
        <v>60000</v>
      </c>
      <c r="C81" s="14" t="s">
        <v>7</v>
      </c>
      <c r="D81" s="14" t="s">
        <v>7</v>
      </c>
      <c r="E81" s="8" t="s">
        <v>7</v>
      </c>
      <c r="F81" s="7">
        <f>B81</f>
        <v>60000</v>
      </c>
      <c r="G81" s="6"/>
    </row>
    <row r="82" spans="1:7" ht="23.25">
      <c r="A82" s="7" t="s">
        <v>81</v>
      </c>
      <c r="B82" s="11">
        <f>SUM(B70:B81)</f>
        <v>60000000</v>
      </c>
      <c r="C82" s="11">
        <v>5809807</v>
      </c>
      <c r="D82" s="11">
        <v>10515275</v>
      </c>
      <c r="E82" s="12" t="str">
        <f t="shared" si="10"/>
        <v>-</v>
      </c>
      <c r="F82" s="11">
        <f t="shared" si="11"/>
        <v>49484725</v>
      </c>
      <c r="G82" s="6"/>
    </row>
    <row r="83" spans="1:7" ht="23.25">
      <c r="A83" s="29" t="s">
        <v>82</v>
      </c>
      <c r="B83" s="23">
        <f>+B82+B68+B65+B55</f>
        <v>2500000000</v>
      </c>
      <c r="C83" s="23">
        <v>106354135.51000001</v>
      </c>
      <c r="D83" s="23">
        <v>209161307.21000001</v>
      </c>
      <c r="E83" s="24" t="str">
        <f>IF(D83&gt;B83,"+","-")</f>
        <v>-</v>
      </c>
      <c r="F83" s="11">
        <f t="shared" si="11"/>
        <v>2290838692.79</v>
      </c>
      <c r="G83" s="6"/>
    </row>
    <row r="84" spans="1:7" ht="23.25">
      <c r="A84" s="30"/>
      <c r="B84" s="17"/>
      <c r="C84" s="17"/>
      <c r="D84" s="17"/>
      <c r="E84" s="26"/>
      <c r="F84" s="17"/>
      <c r="G84" s="6"/>
    </row>
    <row r="85" spans="1:7" ht="23.25">
      <c r="A85" s="30"/>
      <c r="B85" s="17"/>
      <c r="C85" s="17"/>
      <c r="D85" s="17"/>
      <c r="E85" s="26"/>
      <c r="F85" s="17"/>
      <c r="G85" s="6"/>
    </row>
    <row r="86" spans="1:7" ht="23.25">
      <c r="A86" s="52" t="s">
        <v>83</v>
      </c>
      <c r="B86" s="52"/>
      <c r="C86" s="52"/>
      <c r="D86" s="52"/>
      <c r="E86" s="52"/>
      <c r="F86" s="52"/>
      <c r="G86" s="6"/>
    </row>
    <row r="87" spans="1:7" ht="23.25">
      <c r="A87" s="52"/>
      <c r="B87" s="52"/>
      <c r="C87" s="52"/>
      <c r="D87" s="52"/>
      <c r="E87" s="52"/>
      <c r="F87" s="52"/>
      <c r="G87" s="6"/>
    </row>
    <row r="88" spans="1:7" ht="23.25">
      <c r="A88" s="2" t="s">
        <v>1</v>
      </c>
      <c r="B88" s="2" t="s">
        <v>2</v>
      </c>
      <c r="C88" s="2" t="s">
        <v>3</v>
      </c>
      <c r="D88" s="2" t="s">
        <v>4</v>
      </c>
      <c r="E88" s="2" t="s">
        <v>5</v>
      </c>
      <c r="F88" s="2" t="s">
        <v>6</v>
      </c>
      <c r="G88" s="6"/>
    </row>
    <row r="89" spans="1:7" ht="23.25">
      <c r="A89" s="3"/>
      <c r="B89" s="3" t="str">
        <f>+B48</f>
        <v>ปี 2567</v>
      </c>
      <c r="C89" s="3"/>
      <c r="D89" s="3"/>
      <c r="E89" s="3" t="s">
        <v>7</v>
      </c>
      <c r="F89" s="3" t="s">
        <v>47</v>
      </c>
      <c r="G89" s="6"/>
    </row>
    <row r="90" spans="1:7" s="9" customFormat="1" ht="23.25">
      <c r="A90" s="31" t="s">
        <v>84</v>
      </c>
      <c r="B90" s="4"/>
      <c r="C90" s="4"/>
      <c r="D90" s="4"/>
      <c r="E90" s="5"/>
      <c r="F90" s="4"/>
      <c r="G90" s="6"/>
    </row>
    <row r="91" spans="1:7" ht="23.25">
      <c r="A91" s="18" t="s">
        <v>85</v>
      </c>
      <c r="B91" s="7">
        <v>150000000</v>
      </c>
      <c r="C91" s="14">
        <v>8909406.7899999991</v>
      </c>
      <c r="D91" s="7">
        <v>19816697.379999999</v>
      </c>
      <c r="E91" s="8" t="str">
        <f>IF(D91&gt;B91,"+","-")</f>
        <v>-</v>
      </c>
      <c r="F91" s="7">
        <f>ABS(D91-B91)</f>
        <v>130183302.62</v>
      </c>
      <c r="G91" s="6"/>
    </row>
    <row r="92" spans="1:7" ht="23.25">
      <c r="A92" s="18" t="s">
        <v>86</v>
      </c>
      <c r="B92" s="7">
        <v>29965000</v>
      </c>
      <c r="C92" s="14">
        <v>0</v>
      </c>
      <c r="D92" s="14">
        <v>0</v>
      </c>
      <c r="E92" s="8" t="str">
        <f>IF(D92&gt;B92,"+","-")</f>
        <v>-</v>
      </c>
      <c r="F92" s="7">
        <f>B92</f>
        <v>29965000</v>
      </c>
      <c r="G92" s="6"/>
    </row>
    <row r="93" spans="1:7" ht="23.25">
      <c r="A93" s="18" t="s">
        <v>87</v>
      </c>
      <c r="B93" s="7">
        <v>720000000</v>
      </c>
      <c r="C93" s="14">
        <v>101138281.20999999</v>
      </c>
      <c r="D93" s="7">
        <v>240854778.84999999</v>
      </c>
      <c r="E93" s="8" t="str">
        <f>IF(D93&gt;B93,"+","-")</f>
        <v>-</v>
      </c>
      <c r="F93" s="7">
        <f>ABS(D93-B93)</f>
        <v>479145221.14999998</v>
      </c>
      <c r="G93" s="6"/>
    </row>
    <row r="94" spans="1:7" ht="23.25">
      <c r="A94" s="18" t="s">
        <v>88</v>
      </c>
      <c r="B94" s="7">
        <v>35000</v>
      </c>
      <c r="C94" s="14">
        <v>0</v>
      </c>
      <c r="D94" s="14">
        <v>0</v>
      </c>
      <c r="E94" s="8" t="str">
        <f>IF(D94&gt;B94,"+","-")</f>
        <v>-</v>
      </c>
      <c r="F94" s="7">
        <f>B94</f>
        <v>35000</v>
      </c>
      <c r="G94" s="6"/>
    </row>
    <row r="95" spans="1:7" ht="23.25">
      <c r="A95" s="32" t="s">
        <v>89</v>
      </c>
      <c r="B95" s="11">
        <v>900000000</v>
      </c>
      <c r="C95" s="11">
        <v>101138281.20999999</v>
      </c>
      <c r="D95" s="11">
        <v>240854778.84999999</v>
      </c>
      <c r="E95" s="12" t="str">
        <f>IF(D95&gt;B95,"+","-")</f>
        <v>-</v>
      </c>
      <c r="F95" s="11">
        <f>ABS(D95-B95)</f>
        <v>659145221.14999998</v>
      </c>
      <c r="G95" s="6"/>
    </row>
    <row r="96" spans="1:7" ht="23.25">
      <c r="A96" s="18" t="s">
        <v>90</v>
      </c>
      <c r="B96" s="33"/>
      <c r="C96" s="33"/>
      <c r="D96" s="33"/>
      <c r="E96" s="34"/>
      <c r="F96" s="33"/>
      <c r="G96" s="6"/>
    </row>
    <row r="97" spans="1:7" ht="23.25">
      <c r="A97" s="18" t="s">
        <v>91</v>
      </c>
      <c r="B97" s="7"/>
      <c r="C97" s="7"/>
      <c r="D97" s="7"/>
      <c r="E97" s="8"/>
      <c r="F97" s="7"/>
      <c r="G97" s="6"/>
    </row>
    <row r="98" spans="1:7" ht="23.25">
      <c r="A98" s="18" t="s">
        <v>92</v>
      </c>
      <c r="B98" s="7">
        <v>50000000</v>
      </c>
      <c r="C98" s="14">
        <v>0</v>
      </c>
      <c r="D98" s="14">
        <v>0</v>
      </c>
      <c r="E98" s="14" t="s">
        <v>7</v>
      </c>
      <c r="F98" s="14">
        <f>B98</f>
        <v>50000000</v>
      </c>
      <c r="G98" s="6"/>
    </row>
    <row r="99" spans="1:7" ht="23.25">
      <c r="A99" s="18" t="s">
        <v>93</v>
      </c>
      <c r="B99" s="7">
        <v>0</v>
      </c>
      <c r="C99" s="14">
        <v>0</v>
      </c>
      <c r="D99" s="14">
        <v>0</v>
      </c>
      <c r="E99" s="14" t="s">
        <v>7</v>
      </c>
      <c r="F99" s="14">
        <f>B99</f>
        <v>0</v>
      </c>
      <c r="G99" s="6"/>
    </row>
    <row r="100" spans="1:7" ht="23.25">
      <c r="A100" s="32" t="s">
        <v>94</v>
      </c>
      <c r="B100" s="4"/>
      <c r="C100" s="35"/>
      <c r="D100" s="35"/>
      <c r="E100" s="35"/>
      <c r="F100" s="35"/>
      <c r="G100" s="6"/>
    </row>
    <row r="101" spans="1:7" ht="23.25">
      <c r="A101" s="32" t="s">
        <v>95</v>
      </c>
      <c r="B101" s="23">
        <f>SUM(B98:B99)</f>
        <v>50000000</v>
      </c>
      <c r="C101" s="14">
        <v>0</v>
      </c>
      <c r="D101" s="36"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3.25">
      <c r="A102" s="18" t="s">
        <v>96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3.25">
      <c r="A103" s="18" t="s">
        <v>97</v>
      </c>
      <c r="B103" s="7">
        <v>150000000</v>
      </c>
      <c r="C103" s="7">
        <v>66496167.229999997</v>
      </c>
      <c r="D103" s="7">
        <v>170956507.72</v>
      </c>
      <c r="E103" s="38" t="s">
        <v>7</v>
      </c>
      <c r="F103" s="14">
        <f t="shared" si="12"/>
        <v>20956507.719999999</v>
      </c>
      <c r="G103" s="6"/>
    </row>
    <row r="104" spans="1:7" ht="23.25">
      <c r="A104" s="18" t="s">
        <v>98</v>
      </c>
      <c r="B104" s="7">
        <v>5000000</v>
      </c>
      <c r="C104" s="14">
        <v>0</v>
      </c>
      <c r="D104" s="7">
        <v>0</v>
      </c>
      <c r="E104" s="8" t="str">
        <f>IF(D104&gt;B104,"+","-")</f>
        <v>-</v>
      </c>
      <c r="F104" s="14">
        <f t="shared" si="12"/>
        <v>5000000</v>
      </c>
      <c r="G104" s="6"/>
    </row>
    <row r="105" spans="1:7" ht="23.25">
      <c r="A105" s="18" t="s">
        <v>99</v>
      </c>
      <c r="B105" s="7">
        <v>1150000000</v>
      </c>
      <c r="C105" s="7">
        <v>196302507.69999999</v>
      </c>
      <c r="D105" s="7">
        <v>2408879900.23</v>
      </c>
      <c r="E105" s="8" t="str">
        <f>IF(D105&gt;B105,"+","-")</f>
        <v>+</v>
      </c>
      <c r="F105" s="14">
        <f t="shared" si="12"/>
        <v>1258879900.23</v>
      </c>
      <c r="G105" s="6"/>
    </row>
    <row r="106" spans="1:7" ht="23.25">
      <c r="A106" s="18" t="s">
        <v>100</v>
      </c>
      <c r="B106" s="7">
        <v>15000000</v>
      </c>
      <c r="C106" s="7">
        <v>81910</v>
      </c>
      <c r="D106" s="7">
        <v>612212</v>
      </c>
      <c r="E106" s="8" t="str">
        <f t="shared" ref="E106:E110" si="13">IF(D106&gt;B106,"+","-")</f>
        <v>-</v>
      </c>
      <c r="F106" s="7">
        <f t="shared" si="12"/>
        <v>14387788</v>
      </c>
      <c r="G106" s="6"/>
    </row>
    <row r="107" spans="1:7" ht="23.25">
      <c r="A107" s="18" t="s">
        <v>101</v>
      </c>
      <c r="B107" s="7">
        <v>40000000</v>
      </c>
      <c r="C107" s="7">
        <v>12300</v>
      </c>
      <c r="D107" s="7">
        <v>12300</v>
      </c>
      <c r="E107" s="8" t="str">
        <f t="shared" si="13"/>
        <v>-</v>
      </c>
      <c r="F107" s="7">
        <f t="shared" si="12"/>
        <v>39987700</v>
      </c>
      <c r="G107" s="6"/>
    </row>
    <row r="108" spans="1:7" ht="23.25">
      <c r="A108" s="18" t="s">
        <v>102</v>
      </c>
      <c r="B108" s="7">
        <v>40000000</v>
      </c>
      <c r="C108" s="7">
        <v>5362322.32</v>
      </c>
      <c r="D108" s="7">
        <v>240419.27</v>
      </c>
      <c r="E108" s="8" t="str">
        <f>IF(D108&gt;B108,"+","-")</f>
        <v>-</v>
      </c>
      <c r="F108" s="7">
        <f>ABS(D108-B108)</f>
        <v>39759580.729999997</v>
      </c>
      <c r="G108" s="6"/>
    </row>
    <row r="109" spans="1:7" ht="23.25">
      <c r="A109" s="39" t="s">
        <v>103</v>
      </c>
      <c r="B109" s="11">
        <v>1400000000</v>
      </c>
      <c r="C109" s="11">
        <v>124349807.52</v>
      </c>
      <c r="D109" s="11">
        <v>2585865339.2199998</v>
      </c>
      <c r="E109" s="12" t="str">
        <f t="shared" si="13"/>
        <v>+</v>
      </c>
      <c r="F109" s="11">
        <f t="shared" si="12"/>
        <v>1185865339.2199998</v>
      </c>
      <c r="G109" s="6"/>
    </row>
    <row r="110" spans="1:7" ht="23.25">
      <c r="A110" s="40" t="s">
        <v>104</v>
      </c>
      <c r="B110" s="11">
        <v>90000000000</v>
      </c>
      <c r="C110" s="11">
        <v>7819714299.6800003</v>
      </c>
      <c r="D110" s="11">
        <v>15166228454.48</v>
      </c>
      <c r="E110" s="12" t="str">
        <f t="shared" si="13"/>
        <v>-</v>
      </c>
      <c r="F110" s="11">
        <f t="shared" si="12"/>
        <v>74833771545.520004</v>
      </c>
      <c r="G110" s="6"/>
    </row>
    <row r="111" spans="1:7" ht="23.25">
      <c r="A111" s="31" t="s">
        <v>105</v>
      </c>
      <c r="B111" s="4"/>
      <c r="C111" s="4"/>
      <c r="D111" s="4"/>
      <c r="E111" s="5"/>
      <c r="F111" s="4"/>
      <c r="G111" s="6"/>
    </row>
    <row r="112" spans="1:7" ht="23.25">
      <c r="A112" s="41" t="s">
        <v>106</v>
      </c>
      <c r="B112" s="36" t="s">
        <v>7</v>
      </c>
      <c r="C112" s="36" t="s">
        <v>7</v>
      </c>
      <c r="D112" s="36" t="s">
        <v>7</v>
      </c>
      <c r="E112" s="8" t="str">
        <f>IF(D112&gt;B112,"+","-")</f>
        <v>-</v>
      </c>
      <c r="F112" s="14" t="s">
        <v>7</v>
      </c>
      <c r="G112" s="6"/>
    </row>
    <row r="113" spans="1:6" ht="23.25">
      <c r="A113" s="40" t="s">
        <v>107</v>
      </c>
      <c r="B113" s="42" t="s">
        <v>7</v>
      </c>
      <c r="C113" s="42" t="str">
        <f>+C112</f>
        <v>-</v>
      </c>
      <c r="D113" s="42" t="s">
        <v>7</v>
      </c>
      <c r="E113" s="12" t="str">
        <f>IF(D113&gt;B113,"+","-")</f>
        <v>-</v>
      </c>
      <c r="F113" s="42" t="s">
        <v>7</v>
      </c>
    </row>
    <row r="114" spans="1:6" ht="23.25">
      <c r="A114" s="40" t="s">
        <v>108</v>
      </c>
      <c r="B114" s="11">
        <v>90000000000</v>
      </c>
      <c r="C114" s="11">
        <v>7819714299.6800003</v>
      </c>
      <c r="D114" s="11">
        <v>15166228454.48</v>
      </c>
      <c r="E114" s="12" t="str">
        <f>IF(D114&gt;B114,"+","-")</f>
        <v>-</v>
      </c>
      <c r="F114" s="11">
        <f>ABS(D114-B114)</f>
        <v>74833771545.520004</v>
      </c>
    </row>
    <row r="115" spans="1:6" ht="23.25">
      <c r="A115" s="43" t="s">
        <v>109</v>
      </c>
      <c r="B115" s="44"/>
      <c r="C115" s="44"/>
      <c r="D115" s="45"/>
      <c r="E115" s="44"/>
      <c r="F115" s="44"/>
    </row>
    <row r="116" spans="1:6" ht="29.25">
      <c r="A116" s="46"/>
      <c r="B116" s="47"/>
      <c r="C116" s="6"/>
      <c r="E116" s="48"/>
      <c r="F116" s="49"/>
    </row>
    <row r="117" spans="1:6" ht="23.25">
      <c r="A117" s="44"/>
      <c r="C117" s="47"/>
      <c r="D117" s="47"/>
      <c r="E117" s="48"/>
      <c r="F117" s="49"/>
    </row>
    <row r="118" spans="1:6" ht="23.25">
      <c r="B118" s="47"/>
      <c r="E118" s="48"/>
      <c r="F118" s="49"/>
    </row>
    <row r="122" spans="1:6">
      <c r="C122" s="47"/>
      <c r="D122" s="47"/>
    </row>
    <row r="196" spans="1:1">
      <c r="A196" s="50"/>
    </row>
    <row r="197" spans="1:1">
      <c r="A197" s="50"/>
    </row>
    <row r="198" spans="1:1">
      <c r="A198" s="50"/>
    </row>
    <row r="199" spans="1:1">
      <c r="A199" s="50"/>
    </row>
    <row r="200" spans="1:1">
      <c r="A200" s="50"/>
    </row>
    <row r="201" spans="1:1">
      <c r="A201" s="50"/>
    </row>
    <row r="202" spans="1:1">
      <c r="A202" s="50"/>
    </row>
    <row r="203" spans="1:1">
      <c r="A203" s="50"/>
    </row>
    <row r="204" spans="1:1">
      <c r="A204" s="50"/>
    </row>
    <row r="205" spans="1:1">
      <c r="A205" s="50"/>
    </row>
    <row r="206" spans="1:1">
      <c r="A206" s="50"/>
    </row>
    <row r="207" spans="1:1">
      <c r="A207" s="50"/>
    </row>
    <row r="208" spans="1:1">
      <c r="A208" s="50"/>
    </row>
    <row r="209" spans="1:1">
      <c r="A209" s="50"/>
    </row>
    <row r="210" spans="1:1">
      <c r="A210" s="50"/>
    </row>
    <row r="211" spans="1:1">
      <c r="A211" s="50"/>
    </row>
    <row r="212" spans="1:1">
      <c r="A212" s="50"/>
    </row>
    <row r="213" spans="1:1">
      <c r="A213" s="50"/>
    </row>
    <row r="214" spans="1:1">
      <c r="A214" s="50"/>
    </row>
    <row r="215" spans="1:1">
      <c r="A215" s="50"/>
    </row>
    <row r="216" spans="1:1">
      <c r="A216" s="50"/>
    </row>
    <row r="217" spans="1:1">
      <c r="A217" s="50"/>
    </row>
    <row r="218" spans="1:1">
      <c r="A218" s="50"/>
    </row>
    <row r="219" spans="1:1">
      <c r="A219" s="50"/>
    </row>
    <row r="220" spans="1:1">
      <c r="A220" s="50"/>
    </row>
    <row r="221" spans="1:1">
      <c r="A221" s="50"/>
    </row>
    <row r="222" spans="1:1">
      <c r="A222" s="50"/>
    </row>
    <row r="223" spans="1:1">
      <c r="A223" s="50"/>
    </row>
    <row r="224" spans="1:1">
      <c r="A224" s="50"/>
    </row>
    <row r="225" spans="1:1">
      <c r="A225" s="50"/>
    </row>
    <row r="226" spans="1:1">
      <c r="A226" s="50"/>
    </row>
    <row r="227" spans="1:1">
      <c r="A227" s="50"/>
    </row>
    <row r="228" spans="1:1">
      <c r="A228" s="50"/>
    </row>
    <row r="229" spans="1:1">
      <c r="A229" s="50"/>
    </row>
    <row r="230" spans="1:1">
      <c r="A230" s="50"/>
    </row>
    <row r="231" spans="1:1">
      <c r="A231" s="50"/>
    </row>
    <row r="232" spans="1:1">
      <c r="A232" s="50"/>
    </row>
    <row r="233" spans="1:1">
      <c r="A233" s="50"/>
    </row>
    <row r="234" spans="1:1">
      <c r="A234" s="50"/>
    </row>
    <row r="235" spans="1:1">
      <c r="A235" s="50"/>
    </row>
    <row r="236" spans="1:1">
      <c r="A236" s="50"/>
    </row>
    <row r="237" spans="1:1">
      <c r="A237" s="50"/>
    </row>
    <row r="238" spans="1:1">
      <c r="A238" s="50"/>
    </row>
    <row r="239" spans="1:1">
      <c r="A239" s="50"/>
    </row>
    <row r="240" spans="1:1">
      <c r="A240" s="50"/>
    </row>
    <row r="241" spans="1:1">
      <c r="A241" s="50"/>
    </row>
    <row r="242" spans="1:1">
      <c r="A242" s="50"/>
    </row>
    <row r="243" spans="1:1">
      <c r="A243" s="50"/>
    </row>
    <row r="244" spans="1:1">
      <c r="A244" s="50"/>
    </row>
    <row r="245" spans="1:1">
      <c r="A245" s="50"/>
    </row>
    <row r="246" spans="1:1">
      <c r="A246" s="50"/>
    </row>
    <row r="247" spans="1:1">
      <c r="A247" s="50"/>
    </row>
    <row r="248" spans="1:1">
      <c r="A248" s="50"/>
    </row>
    <row r="249" spans="1:1">
      <c r="A249" s="50"/>
    </row>
    <row r="250" spans="1:1">
      <c r="A250" s="50"/>
    </row>
    <row r="251" spans="1:1">
      <c r="A251" s="50"/>
    </row>
    <row r="252" spans="1:1">
      <c r="A252" s="50"/>
    </row>
    <row r="253" spans="1:1">
      <c r="A253" s="50"/>
    </row>
    <row r="254" spans="1:1">
      <c r="A254" s="50"/>
    </row>
    <row r="255" spans="1:1">
      <c r="A255" s="50"/>
    </row>
    <row r="256" spans="1:1">
      <c r="A256" s="50"/>
    </row>
    <row r="257" spans="1:1">
      <c r="A257" s="50"/>
    </row>
    <row r="258" spans="1:1">
      <c r="A258" s="50"/>
    </row>
    <row r="259" spans="1:1">
      <c r="A259" s="50"/>
    </row>
    <row r="260" spans="1:1">
      <c r="A260" s="50"/>
    </row>
    <row r="261" spans="1:1">
      <c r="A261" s="50"/>
    </row>
    <row r="262" spans="1:1">
      <c r="A262" s="50"/>
    </row>
    <row r="263" spans="1:1">
      <c r="A263" s="50"/>
    </row>
    <row r="264" spans="1:1">
      <c r="A264" s="50"/>
    </row>
    <row r="265" spans="1:1">
      <c r="A265" s="50"/>
    </row>
    <row r="266" spans="1:1">
      <c r="A266" s="50"/>
    </row>
    <row r="267" spans="1:1">
      <c r="A267" s="50"/>
    </row>
    <row r="268" spans="1:1">
      <c r="A268" s="50"/>
    </row>
    <row r="269" spans="1:1">
      <c r="A269" s="50"/>
    </row>
    <row r="270" spans="1:1">
      <c r="A270" s="50"/>
    </row>
    <row r="271" spans="1:1">
      <c r="A271" s="50"/>
    </row>
    <row r="272" spans="1:1">
      <c r="A272" s="50"/>
    </row>
    <row r="273" spans="1:1">
      <c r="A273" s="50"/>
    </row>
    <row r="274" spans="1:1">
      <c r="A274" s="50"/>
    </row>
    <row r="275" spans="1:1">
      <c r="A275" s="50"/>
    </row>
    <row r="276" spans="1:1">
      <c r="A276" s="50"/>
    </row>
    <row r="277" spans="1:1">
      <c r="A277" s="50"/>
    </row>
    <row r="278" spans="1:1">
      <c r="A278" s="50"/>
    </row>
    <row r="279" spans="1:1">
      <c r="A279" s="50"/>
    </row>
    <row r="280" spans="1:1">
      <c r="A280" s="50"/>
    </row>
    <row r="282" spans="1:1">
      <c r="A282" s="6"/>
    </row>
    <row r="283" spans="1:1">
      <c r="A283" s="6"/>
    </row>
    <row r="284" spans="1:1">
      <c r="A284" s="51"/>
    </row>
    <row r="285" spans="1:1">
      <c r="A285" s="6"/>
    </row>
    <row r="286" spans="1: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G286"/>
  <sheetViews>
    <sheetView topLeftCell="A76" workbookViewId="0">
      <selection activeCell="C88" sqref="C88"/>
    </sheetView>
  </sheetViews>
  <sheetFormatPr defaultRowHeight="21"/>
  <cols>
    <col min="1" max="1" width="47" style="1" customWidth="1"/>
    <col min="2" max="2" width="17.42578125" style="1" bestFit="1" customWidth="1"/>
    <col min="3" max="3" width="17.7109375" style="1" customWidth="1"/>
    <col min="4" max="4" width="17.42578125" style="1" customWidth="1"/>
    <col min="5" max="5" width="3.85546875" style="1" customWidth="1"/>
    <col min="6" max="6" width="17.42578125" style="1" customWidth="1"/>
    <col min="7" max="7" width="17.140625" style="1" customWidth="1"/>
    <col min="8" max="256" width="9.140625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.140625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.140625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.140625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.140625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.140625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.140625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.140625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.140625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.140625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.140625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.140625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.140625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.140625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.140625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.140625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.140625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.140625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.140625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.140625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.140625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.140625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.140625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.140625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.140625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.140625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.140625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.140625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.140625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.140625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.140625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.140625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.140625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.140625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.140625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.140625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.140625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.140625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.140625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.140625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.140625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.140625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.140625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.140625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.140625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.140625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.140625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.140625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.140625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.140625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.140625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.140625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.140625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.140625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.140625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.140625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.140625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.140625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.140625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.140625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.140625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.140625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.140625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.140625" style="1"/>
  </cols>
  <sheetData>
    <row r="1" spans="1:7" ht="23.25">
      <c r="A1" s="53" t="s">
        <v>0</v>
      </c>
      <c r="B1" s="53"/>
      <c r="C1" s="53"/>
      <c r="D1" s="53"/>
      <c r="E1" s="53"/>
      <c r="F1" s="53"/>
    </row>
    <row r="2" spans="1:7" ht="23.25">
      <c r="A2" s="54" t="s">
        <v>112</v>
      </c>
      <c r="B2" s="54"/>
      <c r="C2" s="54"/>
      <c r="D2" s="54"/>
      <c r="E2" s="54"/>
      <c r="F2" s="54"/>
    </row>
    <row r="3" spans="1:7" ht="23.25">
      <c r="A3" s="52"/>
      <c r="B3" s="52"/>
      <c r="C3" s="52"/>
      <c r="D3" s="52"/>
      <c r="E3" s="52"/>
      <c r="F3" s="52"/>
    </row>
    <row r="4" spans="1:7" ht="23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3.25">
      <c r="A5" s="3"/>
      <c r="B5" s="3" t="s">
        <v>116</v>
      </c>
      <c r="C5" s="3"/>
      <c r="D5" s="3"/>
      <c r="E5" s="3" t="s">
        <v>7</v>
      </c>
      <c r="F5" s="3" t="s">
        <v>8</v>
      </c>
    </row>
    <row r="6" spans="1:7" ht="23.25">
      <c r="A6" s="4" t="s">
        <v>9</v>
      </c>
      <c r="B6" s="4"/>
      <c r="C6" s="4"/>
      <c r="D6" s="4"/>
      <c r="E6" s="5"/>
      <c r="F6" s="4"/>
      <c r="G6" s="6"/>
    </row>
    <row r="7" spans="1:7" ht="23.25">
      <c r="A7" s="7" t="s">
        <v>10</v>
      </c>
      <c r="B7" s="7"/>
      <c r="C7" s="7"/>
      <c r="D7" s="7"/>
      <c r="E7" s="8"/>
      <c r="F7" s="7"/>
      <c r="G7" s="6"/>
    </row>
    <row r="8" spans="1:7" ht="23.25">
      <c r="A8" s="7" t="s">
        <v>11</v>
      </c>
      <c r="B8" s="7"/>
      <c r="C8" s="7"/>
      <c r="D8" s="7"/>
      <c r="E8" s="8"/>
      <c r="F8" s="7"/>
      <c r="G8" s="6"/>
    </row>
    <row r="9" spans="1:7" ht="23.25">
      <c r="A9" s="7" t="s">
        <v>12</v>
      </c>
      <c r="B9" s="7">
        <v>4000000</v>
      </c>
      <c r="C9" s="7">
        <v>106240.64</v>
      </c>
      <c r="D9" s="7">
        <v>595234.9</v>
      </c>
      <c r="E9" s="8" t="str">
        <f>IF(D9&gt;B9,"+","-")</f>
        <v>-</v>
      </c>
      <c r="F9" s="7">
        <f>ABS(D9-B9)</f>
        <v>3404765.1</v>
      </c>
      <c r="G9" s="6"/>
    </row>
    <row r="10" spans="1:7" s="9" customFormat="1" ht="23.25">
      <c r="A10" s="7" t="s">
        <v>13</v>
      </c>
      <c r="B10" s="7">
        <v>350000000</v>
      </c>
      <c r="C10" s="7">
        <v>11329809.119999999</v>
      </c>
      <c r="D10" s="7">
        <v>39958836.57</v>
      </c>
      <c r="E10" s="8" t="str">
        <f t="shared" ref="E10:E16" si="0">IF(D10&gt;B10,"+","-")</f>
        <v>-</v>
      </c>
      <c r="F10" s="7">
        <f t="shared" ref="F10:F16" si="1">ABS(D10-B10)</f>
        <v>310041163.43000001</v>
      </c>
      <c r="G10" s="6"/>
    </row>
    <row r="11" spans="1:7" ht="23.25">
      <c r="A11" s="7" t="s">
        <v>14</v>
      </c>
      <c r="B11" s="7">
        <v>1290000000</v>
      </c>
      <c r="C11" s="7">
        <v>24475281.82</v>
      </c>
      <c r="D11" s="7">
        <v>68154454.129999995</v>
      </c>
      <c r="E11" s="8" t="str">
        <f t="shared" si="0"/>
        <v>-</v>
      </c>
      <c r="F11" s="7">
        <f t="shared" si="1"/>
        <v>1221845545.8699999</v>
      </c>
      <c r="G11" s="6"/>
    </row>
    <row r="12" spans="1:7" ht="23.25">
      <c r="A12" s="7" t="s">
        <v>15</v>
      </c>
      <c r="B12" s="7">
        <v>1000000</v>
      </c>
      <c r="C12" s="7">
        <v>85556</v>
      </c>
      <c r="D12" s="7">
        <v>260024</v>
      </c>
      <c r="E12" s="8" t="str">
        <f t="shared" si="0"/>
        <v>-</v>
      </c>
      <c r="F12" s="7">
        <f t="shared" si="1"/>
        <v>739976</v>
      </c>
      <c r="G12" s="6"/>
    </row>
    <row r="13" spans="1:7" ht="23.25">
      <c r="A13" s="7" t="s">
        <v>16</v>
      </c>
      <c r="B13" s="7">
        <v>200000000</v>
      </c>
      <c r="C13" s="7">
        <v>16179193.4</v>
      </c>
      <c r="D13" s="7">
        <v>48403492.18</v>
      </c>
      <c r="E13" s="8" t="str">
        <f t="shared" si="0"/>
        <v>-</v>
      </c>
      <c r="F13" s="7">
        <f t="shared" si="1"/>
        <v>151596507.81999999</v>
      </c>
      <c r="G13" s="6"/>
    </row>
    <row r="14" spans="1:7" ht="23.25">
      <c r="A14" s="7" t="s">
        <v>17</v>
      </c>
      <c r="B14" s="7">
        <v>5000000</v>
      </c>
      <c r="C14" s="7">
        <v>852526.25</v>
      </c>
      <c r="D14" s="7">
        <v>2310170.75</v>
      </c>
      <c r="E14" s="8" t="str">
        <f t="shared" si="0"/>
        <v>-</v>
      </c>
      <c r="F14" s="7">
        <f t="shared" si="1"/>
        <v>2689829.25</v>
      </c>
      <c r="G14" s="6"/>
    </row>
    <row r="15" spans="1:7" ht="23.25">
      <c r="A15" s="7" t="s">
        <v>18</v>
      </c>
      <c r="B15" s="10">
        <v>15000000000</v>
      </c>
      <c r="C15" s="7">
        <v>32205417.129999999</v>
      </c>
      <c r="D15" s="7">
        <v>1818251939.45</v>
      </c>
      <c r="E15" s="8" t="str">
        <f>IF(D15&gt;B15,"+","-")</f>
        <v>-</v>
      </c>
      <c r="F15" s="7">
        <f>ABS(D15-B15)</f>
        <v>13181748060.549999</v>
      </c>
      <c r="G15" s="6"/>
    </row>
    <row r="16" spans="1:7" ht="23.25">
      <c r="A16" s="7" t="s">
        <v>19</v>
      </c>
      <c r="B16" s="11">
        <v>16850000000</v>
      </c>
      <c r="C16" s="11">
        <v>85234024.359999999</v>
      </c>
      <c r="D16" s="11">
        <v>1977934151.98</v>
      </c>
      <c r="E16" s="12" t="str">
        <f t="shared" si="0"/>
        <v>-</v>
      </c>
      <c r="F16" s="11">
        <f t="shared" si="1"/>
        <v>14872065848.02</v>
      </c>
      <c r="G16" s="6"/>
    </row>
    <row r="17" spans="1:7" ht="23.25">
      <c r="A17" s="7" t="s">
        <v>20</v>
      </c>
      <c r="B17" s="4"/>
      <c r="C17" s="4"/>
      <c r="D17" s="4"/>
      <c r="E17" s="5"/>
      <c r="F17" s="4"/>
      <c r="G17" s="6"/>
    </row>
    <row r="18" spans="1:7" s="9" customFormat="1" ht="23.25">
      <c r="A18" s="7" t="s">
        <v>21</v>
      </c>
      <c r="B18" s="13">
        <v>32800000000</v>
      </c>
      <c r="C18" s="7">
        <v>1957460695.3099999</v>
      </c>
      <c r="D18" s="7">
        <v>5976624506.3999996</v>
      </c>
      <c r="E18" s="8" t="str">
        <f t="shared" ref="E18:E27" si="2">IF(D18&gt;B18,"+","-")</f>
        <v>-</v>
      </c>
      <c r="F18" s="7">
        <f t="shared" ref="F18:F27" si="3">ABS(D18-B18)</f>
        <v>26823375493.599998</v>
      </c>
      <c r="G18" s="6"/>
    </row>
    <row r="19" spans="1:7" ht="23.25">
      <c r="A19" s="7" t="s">
        <v>22</v>
      </c>
      <c r="B19" s="13">
        <v>14500000000</v>
      </c>
      <c r="C19" s="14">
        <v>1155025915.2</v>
      </c>
      <c r="D19" s="7">
        <v>4008461199.5799999</v>
      </c>
      <c r="E19" s="15" t="str">
        <f t="shared" si="2"/>
        <v>-</v>
      </c>
      <c r="F19" s="7">
        <f t="shared" si="3"/>
        <v>10491538800.42</v>
      </c>
      <c r="G19" s="6"/>
    </row>
    <row r="20" spans="1:7" ht="23.25">
      <c r="A20" s="7" t="s">
        <v>23</v>
      </c>
      <c r="B20" s="13">
        <v>4900000000</v>
      </c>
      <c r="C20" s="14">
        <v>341875007.93000001</v>
      </c>
      <c r="D20" s="14">
        <v>1042380002.24</v>
      </c>
      <c r="E20" s="8" t="s">
        <v>7</v>
      </c>
      <c r="F20" s="7">
        <f t="shared" si="3"/>
        <v>3857619997.7600002</v>
      </c>
      <c r="G20" s="6"/>
    </row>
    <row r="21" spans="1:7" ht="23.25">
      <c r="A21" s="7" t="s">
        <v>24</v>
      </c>
      <c r="B21" s="16">
        <v>12200000000</v>
      </c>
      <c r="C21" s="14">
        <v>798949672</v>
      </c>
      <c r="D21" s="17">
        <v>2738660561</v>
      </c>
      <c r="E21" s="8" t="str">
        <f t="shared" si="2"/>
        <v>-</v>
      </c>
      <c r="F21" s="7">
        <f t="shared" si="3"/>
        <v>9461339439</v>
      </c>
      <c r="G21" s="6"/>
    </row>
    <row r="22" spans="1:7" ht="23.25">
      <c r="A22" s="18" t="s">
        <v>25</v>
      </c>
      <c r="B22" s="16"/>
      <c r="C22" s="7"/>
      <c r="D22" s="17"/>
      <c r="E22" s="8"/>
      <c r="F22" s="19"/>
      <c r="G22" s="20"/>
    </row>
    <row r="23" spans="1:7" ht="23.25">
      <c r="A23" s="7" t="s">
        <v>26</v>
      </c>
      <c r="B23" s="13">
        <v>3790000000</v>
      </c>
      <c r="C23" s="7">
        <v>260509393.58000001</v>
      </c>
      <c r="D23" s="7">
        <v>974692875.67999995</v>
      </c>
      <c r="E23" s="8" t="str">
        <f>IF(D23&gt;B23,"+","-")</f>
        <v>-</v>
      </c>
      <c r="F23" s="7">
        <f>ABS(D23-B23)</f>
        <v>2815307124.3200002</v>
      </c>
      <c r="G23" s="6"/>
    </row>
    <row r="24" spans="1:7" ht="23.25">
      <c r="A24" s="7" t="s">
        <v>27</v>
      </c>
      <c r="B24" s="7">
        <v>4800000</v>
      </c>
      <c r="C24" s="14">
        <v>67592.5</v>
      </c>
      <c r="D24" s="14">
        <v>258028.2</v>
      </c>
      <c r="E24" s="8" t="s">
        <v>7</v>
      </c>
      <c r="F24" s="7">
        <f>ABS(D24-B24)</f>
        <v>4541971.8</v>
      </c>
      <c r="G24" s="6"/>
    </row>
    <row r="25" spans="1:7" ht="23.25">
      <c r="A25" s="7" t="s">
        <v>28</v>
      </c>
      <c r="B25" s="7">
        <v>200000</v>
      </c>
      <c r="C25" s="14">
        <v>10990</v>
      </c>
      <c r="D25" s="14">
        <v>36040</v>
      </c>
      <c r="E25" s="8" t="s">
        <v>7</v>
      </c>
      <c r="F25" s="7">
        <f>ABS(D25-B25)</f>
        <v>163960</v>
      </c>
      <c r="G25" s="6"/>
    </row>
    <row r="26" spans="1:7" ht="23.25">
      <c r="A26" s="7" t="s">
        <v>29</v>
      </c>
      <c r="B26" s="7">
        <v>105000000</v>
      </c>
      <c r="C26" s="7">
        <v>2047929</v>
      </c>
      <c r="D26" s="7">
        <v>12480884</v>
      </c>
      <c r="E26" s="8" t="str">
        <f>IF(D26&gt;B26,"+","-")</f>
        <v>-</v>
      </c>
      <c r="F26" s="7">
        <f>ABS(D26-B26)</f>
        <v>92519116</v>
      </c>
      <c r="G26" s="6"/>
    </row>
    <row r="27" spans="1:7" ht="23.25">
      <c r="A27" s="7" t="s">
        <v>30</v>
      </c>
      <c r="B27" s="21">
        <v>68300000000</v>
      </c>
      <c r="C27" s="21">
        <v>4515947195.5200005</v>
      </c>
      <c r="D27" s="21">
        <v>14753594097.1</v>
      </c>
      <c r="E27" s="12" t="str">
        <f t="shared" si="2"/>
        <v>-</v>
      </c>
      <c r="F27" s="11">
        <f t="shared" si="3"/>
        <v>53546405902.900002</v>
      </c>
      <c r="G27" s="6"/>
    </row>
    <row r="28" spans="1:7" ht="23.25">
      <c r="A28" s="22" t="s">
        <v>31</v>
      </c>
      <c r="B28" s="23">
        <v>85150000000</v>
      </c>
      <c r="C28" s="23">
        <v>4601181219.8800001</v>
      </c>
      <c r="D28" s="23">
        <v>16731528248.08</v>
      </c>
      <c r="E28" s="24" t="str">
        <f>IF(D28&gt;B28,"+","-")</f>
        <v>-</v>
      </c>
      <c r="F28" s="23">
        <f>ABS(D28-B28)</f>
        <v>68418471751.919998</v>
      </c>
      <c r="G28" s="6"/>
    </row>
    <row r="29" spans="1:7" ht="23.25">
      <c r="A29" s="7" t="s">
        <v>32</v>
      </c>
      <c r="B29" s="4"/>
      <c r="C29" s="4"/>
      <c r="D29" s="4"/>
      <c r="E29" s="5"/>
      <c r="F29" s="4"/>
      <c r="G29" s="6"/>
    </row>
    <row r="30" spans="1:7" ht="23.25">
      <c r="A30" s="7" t="s">
        <v>33</v>
      </c>
      <c r="B30" s="7"/>
      <c r="C30" s="7"/>
      <c r="D30" s="7"/>
      <c r="E30" s="8"/>
      <c r="F30" s="7"/>
      <c r="G30" s="6"/>
    </row>
    <row r="31" spans="1:7" s="9" customFormat="1" ht="23.25">
      <c r="A31" s="7" t="s">
        <v>34</v>
      </c>
      <c r="B31" s="7">
        <v>800000000</v>
      </c>
      <c r="C31" s="7">
        <v>41349840</v>
      </c>
      <c r="D31" s="7">
        <v>137788605</v>
      </c>
      <c r="E31" s="8" t="str">
        <f t="shared" ref="E31:E38" si="4">IF(D31&gt;B31,"+","-")</f>
        <v>-</v>
      </c>
      <c r="F31" s="7">
        <f t="shared" ref="F31:F42" si="5">ABS(D31-B31)</f>
        <v>662211395</v>
      </c>
      <c r="G31" s="6"/>
    </row>
    <row r="32" spans="1:7" ht="23.25">
      <c r="A32" s="7" t="s">
        <v>35</v>
      </c>
      <c r="B32" s="7">
        <v>42700000</v>
      </c>
      <c r="C32" s="7">
        <v>3057340</v>
      </c>
      <c r="D32" s="7">
        <v>8544740</v>
      </c>
      <c r="E32" s="8" t="str">
        <f t="shared" si="4"/>
        <v>-</v>
      </c>
      <c r="F32" s="7">
        <f t="shared" si="5"/>
        <v>34155260</v>
      </c>
      <c r="G32" s="6"/>
    </row>
    <row r="33" spans="1:7" ht="23.25">
      <c r="A33" s="7" t="s">
        <v>36</v>
      </c>
      <c r="B33" s="7">
        <v>37000000</v>
      </c>
      <c r="C33" s="7">
        <v>4386150.16</v>
      </c>
      <c r="D33" s="7">
        <v>9664149.4399999995</v>
      </c>
      <c r="E33" s="8" t="str">
        <f t="shared" si="4"/>
        <v>-</v>
      </c>
      <c r="F33" s="7">
        <f t="shared" si="5"/>
        <v>27335850.560000002</v>
      </c>
      <c r="G33" s="6"/>
    </row>
    <row r="34" spans="1:7" s="9" customFormat="1" ht="23.25">
      <c r="A34" s="7" t="s">
        <v>37</v>
      </c>
      <c r="B34" s="7">
        <v>60000000</v>
      </c>
      <c r="C34" s="7">
        <v>404008791.12</v>
      </c>
      <c r="D34" s="7">
        <v>12423591.789999999</v>
      </c>
      <c r="E34" s="8" t="str">
        <f t="shared" si="4"/>
        <v>-</v>
      </c>
      <c r="F34" s="7">
        <f t="shared" si="5"/>
        <v>47576408.210000001</v>
      </c>
      <c r="G34" s="6"/>
    </row>
    <row r="35" spans="1:7" ht="23.25">
      <c r="A35" s="7" t="s">
        <v>38</v>
      </c>
      <c r="B35" s="7">
        <v>5000</v>
      </c>
      <c r="C35" s="14" t="s">
        <v>7</v>
      </c>
      <c r="D35" s="14" t="s">
        <v>7</v>
      </c>
      <c r="E35" s="8" t="str">
        <f t="shared" si="4"/>
        <v>+</v>
      </c>
      <c r="F35" s="7">
        <f>B35</f>
        <v>5000</v>
      </c>
      <c r="G35" s="6"/>
    </row>
    <row r="36" spans="1:7" ht="23.25">
      <c r="A36" s="7" t="s">
        <v>39</v>
      </c>
      <c r="B36" s="7">
        <v>77000000</v>
      </c>
      <c r="C36" s="7">
        <v>5707720</v>
      </c>
      <c r="D36" s="7">
        <v>18186743</v>
      </c>
      <c r="E36" s="8" t="str">
        <f t="shared" si="4"/>
        <v>-</v>
      </c>
      <c r="F36" s="7">
        <f t="shared" si="5"/>
        <v>58813257</v>
      </c>
      <c r="G36" s="6"/>
    </row>
    <row r="37" spans="1:7" ht="23.25">
      <c r="A37" s="7" t="s">
        <v>40</v>
      </c>
      <c r="B37" s="25">
        <v>900000</v>
      </c>
      <c r="C37" s="7">
        <v>44260</v>
      </c>
      <c r="D37" s="7">
        <v>146192</v>
      </c>
      <c r="E37" s="8" t="str">
        <f t="shared" si="4"/>
        <v>-</v>
      </c>
      <c r="F37" s="7">
        <f t="shared" si="5"/>
        <v>753808</v>
      </c>
      <c r="G37" s="6"/>
    </row>
    <row r="38" spans="1:7" ht="23.25">
      <c r="A38" s="7" t="s">
        <v>41</v>
      </c>
      <c r="B38" s="25">
        <v>13000000</v>
      </c>
      <c r="C38" s="7">
        <v>883950</v>
      </c>
      <c r="D38" s="7">
        <v>2698700</v>
      </c>
      <c r="E38" s="8" t="str">
        <f t="shared" si="4"/>
        <v>-</v>
      </c>
      <c r="F38" s="7">
        <f t="shared" si="5"/>
        <v>10301300</v>
      </c>
      <c r="G38" s="6"/>
    </row>
    <row r="39" spans="1:7" s="9" customFormat="1" ht="23.25">
      <c r="A39" s="7" t="s">
        <v>42</v>
      </c>
      <c r="B39" s="7">
        <v>360000</v>
      </c>
      <c r="C39" s="14">
        <v>500</v>
      </c>
      <c r="D39" s="14">
        <v>500</v>
      </c>
      <c r="E39" s="8" t="s">
        <v>7</v>
      </c>
      <c r="F39" s="7">
        <f t="shared" si="5"/>
        <v>359500</v>
      </c>
      <c r="G39" s="6"/>
    </row>
    <row r="40" spans="1:7" s="9" customFormat="1" ht="23.25">
      <c r="A40" s="7" t="s">
        <v>43</v>
      </c>
      <c r="B40" s="7">
        <v>35000</v>
      </c>
      <c r="C40" s="14">
        <v>9200</v>
      </c>
      <c r="D40" s="14">
        <v>12825</v>
      </c>
      <c r="E40" s="8" t="s">
        <v>7</v>
      </c>
      <c r="F40" s="7">
        <f t="shared" si="5"/>
        <v>22175</v>
      </c>
      <c r="G40" s="6"/>
    </row>
    <row r="41" spans="1:7" s="9" customFormat="1" ht="23.25">
      <c r="A41" s="7" t="s">
        <v>44</v>
      </c>
      <c r="B41" s="7">
        <v>42700000</v>
      </c>
      <c r="C41" s="14">
        <v>0</v>
      </c>
      <c r="D41" s="14">
        <v>0</v>
      </c>
      <c r="E41" s="8" t="s">
        <v>7</v>
      </c>
      <c r="F41" s="7">
        <f t="shared" si="5"/>
        <v>42700000</v>
      </c>
      <c r="G41" s="6"/>
    </row>
    <row r="42" spans="1:7" s="9" customFormat="1" ht="23.25">
      <c r="A42" s="7" t="s">
        <v>45</v>
      </c>
      <c r="B42" s="7">
        <v>13000000</v>
      </c>
      <c r="C42" s="14">
        <v>9550</v>
      </c>
      <c r="D42" s="14">
        <v>27600</v>
      </c>
      <c r="E42" s="8" t="s">
        <v>7</v>
      </c>
      <c r="F42" s="7">
        <f t="shared" si="5"/>
        <v>12972400</v>
      </c>
      <c r="G42" s="6"/>
    </row>
    <row r="43" spans="1:7" ht="23.25">
      <c r="A43" s="23"/>
      <c r="B43" s="23"/>
      <c r="C43" s="23"/>
      <c r="D43" s="23"/>
      <c r="E43" s="24"/>
      <c r="F43" s="23"/>
      <c r="G43" s="6"/>
    </row>
    <row r="44" spans="1:7" ht="23.25">
      <c r="A44" s="17"/>
      <c r="B44" s="25"/>
      <c r="C44" s="17"/>
      <c r="D44" s="17"/>
      <c r="E44" s="26"/>
      <c r="F44" s="17"/>
      <c r="G44" s="6"/>
    </row>
    <row r="45" spans="1:7" ht="23.25">
      <c r="A45" s="52" t="s">
        <v>46</v>
      </c>
      <c r="B45" s="52"/>
      <c r="C45" s="52"/>
      <c r="D45" s="52"/>
      <c r="E45" s="52"/>
      <c r="F45" s="52"/>
      <c r="G45" s="6"/>
    </row>
    <row r="46" spans="1:7" ht="23.25">
      <c r="A46" s="52"/>
      <c r="B46" s="52"/>
      <c r="C46" s="52"/>
      <c r="D46" s="52"/>
      <c r="E46" s="52"/>
      <c r="F46" s="52"/>
      <c r="G46" s="6"/>
    </row>
    <row r="47" spans="1:7" s="9" customFormat="1" ht="23.25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3.25">
      <c r="A48" s="3"/>
      <c r="B48" s="3" t="str">
        <f>+B5</f>
        <v>ปี 2567</v>
      </c>
      <c r="C48" s="3"/>
      <c r="D48" s="3"/>
      <c r="E48" s="3" t="s">
        <v>7</v>
      </c>
      <c r="F48" s="3" t="s">
        <v>47</v>
      </c>
      <c r="G48" s="6"/>
    </row>
    <row r="49" spans="1:7" s="9" customFormat="1" ht="23.25">
      <c r="A49" s="27" t="s">
        <v>48</v>
      </c>
      <c r="B49" s="28"/>
      <c r="C49" s="28"/>
      <c r="D49" s="28"/>
      <c r="E49" s="28"/>
      <c r="F49" s="28"/>
      <c r="G49" s="6"/>
    </row>
    <row r="50" spans="1:7" s="9" customFormat="1" ht="23.25">
      <c r="A50" s="7" t="s">
        <v>49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3.25">
      <c r="A51" s="7" t="s">
        <v>50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3.25">
      <c r="A52" s="7" t="s">
        <v>51</v>
      </c>
      <c r="B52" s="7">
        <v>98000000</v>
      </c>
      <c r="C52" s="7">
        <v>6135876</v>
      </c>
      <c r="D52" s="7">
        <v>24203064</v>
      </c>
      <c r="E52" s="8" t="str">
        <f t="shared" si="6"/>
        <v>-</v>
      </c>
      <c r="F52" s="7">
        <f t="shared" si="7"/>
        <v>73796936</v>
      </c>
      <c r="G52" s="6"/>
    </row>
    <row r="53" spans="1:7" s="9" customFormat="1" ht="23.25">
      <c r="A53" s="7" t="s">
        <v>52</v>
      </c>
      <c r="B53" s="7">
        <v>300000</v>
      </c>
      <c r="C53" s="14">
        <v>37104.75</v>
      </c>
      <c r="D53" s="14">
        <v>103766.25</v>
      </c>
      <c r="E53" s="8" t="s">
        <v>7</v>
      </c>
      <c r="F53" s="7">
        <f t="shared" si="7"/>
        <v>196233.75</v>
      </c>
      <c r="G53" s="6"/>
    </row>
    <row r="54" spans="1:7" s="9" customFormat="1" ht="23.25">
      <c r="A54" s="7" t="s">
        <v>53</v>
      </c>
      <c r="B54" s="14">
        <v>70000000</v>
      </c>
      <c r="C54" s="7">
        <v>0</v>
      </c>
      <c r="D54" s="14">
        <v>0</v>
      </c>
      <c r="E54" s="8" t="s">
        <v>7</v>
      </c>
      <c r="F54" s="7">
        <f t="shared" si="7"/>
        <v>70000000</v>
      </c>
      <c r="G54" s="6"/>
    </row>
    <row r="55" spans="1:7" ht="23.25">
      <c r="A55" s="7" t="s">
        <v>54</v>
      </c>
      <c r="B55" s="11">
        <f>SUM(B31:B42)+SUM(B49:B54)</f>
        <v>2170000000</v>
      </c>
      <c r="C55" s="11">
        <v>65630282.030000001</v>
      </c>
      <c r="D55" s="11">
        <v>213800476.47999999</v>
      </c>
      <c r="E55" s="12" t="str">
        <f t="shared" si="6"/>
        <v>-</v>
      </c>
      <c r="F55" s="11">
        <f t="shared" si="7"/>
        <v>1956199523.52</v>
      </c>
      <c r="G55" s="6"/>
    </row>
    <row r="56" spans="1:7" ht="23.25">
      <c r="A56" s="7" t="s">
        <v>55</v>
      </c>
      <c r="B56" s="7"/>
      <c r="C56" s="7"/>
      <c r="D56" s="7"/>
      <c r="E56" s="8"/>
      <c r="F56" s="7"/>
      <c r="G56" s="6"/>
    </row>
    <row r="57" spans="1:7" ht="23.25">
      <c r="A57" s="7" t="s">
        <v>56</v>
      </c>
      <c r="B57" s="7">
        <v>138000000</v>
      </c>
      <c r="C57" s="7">
        <v>23254885.199999999</v>
      </c>
      <c r="D57" s="7">
        <v>52471711.399999999</v>
      </c>
      <c r="E57" s="8" t="str">
        <f>IF(D57&gt;B57,"+","-")</f>
        <v>-</v>
      </c>
      <c r="F57" s="7">
        <f>ABS(D57-B57)</f>
        <v>85528288.599999994</v>
      </c>
      <c r="G57" s="6"/>
    </row>
    <row r="58" spans="1:7" ht="23.25">
      <c r="A58" s="7" t="s">
        <v>57</v>
      </c>
      <c r="B58" s="7">
        <v>22000000</v>
      </c>
      <c r="C58" s="7">
        <v>2667112</v>
      </c>
      <c r="D58" s="7">
        <v>7290132</v>
      </c>
      <c r="E58" s="8" t="str">
        <f t="shared" ref="E58:E63" si="8">IF(D58&gt;B58,"+","-")</f>
        <v>-</v>
      </c>
      <c r="F58" s="7">
        <f t="shared" ref="F58:F65" si="9">ABS(D58-B58)</f>
        <v>14709868</v>
      </c>
      <c r="G58" s="6"/>
    </row>
    <row r="59" spans="1:7" ht="23.25">
      <c r="A59" s="7" t="s">
        <v>58</v>
      </c>
      <c r="B59" s="7">
        <v>200000</v>
      </c>
      <c r="C59" s="7">
        <v>31660</v>
      </c>
      <c r="D59" s="7">
        <v>84525</v>
      </c>
      <c r="E59" s="8" t="str">
        <f t="shared" si="8"/>
        <v>-</v>
      </c>
      <c r="F59" s="7">
        <f t="shared" si="9"/>
        <v>115475</v>
      </c>
      <c r="G59" s="6"/>
    </row>
    <row r="60" spans="1:7" ht="23.25">
      <c r="A60" s="7" t="s">
        <v>59</v>
      </c>
      <c r="B60" s="7">
        <v>3000000</v>
      </c>
      <c r="C60" s="14">
        <v>384000</v>
      </c>
      <c r="D60" s="7">
        <v>930000</v>
      </c>
      <c r="E60" s="8" t="str">
        <f t="shared" si="8"/>
        <v>-</v>
      </c>
      <c r="F60" s="7">
        <f t="shared" si="9"/>
        <v>2070000</v>
      </c>
      <c r="G60" s="6"/>
    </row>
    <row r="61" spans="1:7" ht="23.25">
      <c r="A61" s="7" t="s">
        <v>60</v>
      </c>
      <c r="B61" s="7">
        <v>300000</v>
      </c>
      <c r="C61" s="7">
        <v>99000</v>
      </c>
      <c r="D61" s="7">
        <v>156075</v>
      </c>
      <c r="E61" s="8" t="str">
        <f t="shared" si="8"/>
        <v>-</v>
      </c>
      <c r="F61" s="7">
        <f t="shared" si="9"/>
        <v>143925</v>
      </c>
      <c r="G61" s="6"/>
    </row>
    <row r="62" spans="1:7" ht="23.25">
      <c r="A62" s="7" t="s">
        <v>61</v>
      </c>
      <c r="B62" s="7">
        <v>1500000</v>
      </c>
      <c r="C62" s="14">
        <v>28550</v>
      </c>
      <c r="D62" s="7">
        <v>159120</v>
      </c>
      <c r="E62" s="8" t="str">
        <f t="shared" si="8"/>
        <v>-</v>
      </c>
      <c r="F62" s="7">
        <f t="shared" si="9"/>
        <v>1340880</v>
      </c>
      <c r="G62" s="6"/>
    </row>
    <row r="63" spans="1:7" ht="23.25">
      <c r="A63" s="7" t="s">
        <v>62</v>
      </c>
      <c r="B63" s="7">
        <v>15000000</v>
      </c>
      <c r="C63" s="7">
        <v>1910568</v>
      </c>
      <c r="D63" s="7">
        <v>4963039</v>
      </c>
      <c r="E63" s="8" t="str">
        <f t="shared" si="8"/>
        <v>-</v>
      </c>
      <c r="F63" s="7">
        <f t="shared" si="9"/>
        <v>10036961</v>
      </c>
      <c r="G63" s="6"/>
    </row>
    <row r="64" spans="1:7" ht="23.25">
      <c r="A64" s="7" t="s">
        <v>63</v>
      </c>
      <c r="B64" s="7"/>
      <c r="C64" s="7"/>
      <c r="D64" s="7"/>
      <c r="E64" s="8"/>
      <c r="F64" s="7"/>
      <c r="G64" s="6"/>
    </row>
    <row r="65" spans="1:7" ht="23.25">
      <c r="A65" s="7" t="s">
        <v>64</v>
      </c>
      <c r="B65" s="11">
        <f>SUM(B57:B63)</f>
        <v>180000000</v>
      </c>
      <c r="C65" s="11">
        <v>28375775.199999999</v>
      </c>
      <c r="D65" s="11">
        <v>66054602.399999999</v>
      </c>
      <c r="E65" s="12" t="str">
        <f>IF(D65&gt;B65,"+","-")</f>
        <v>-</v>
      </c>
      <c r="F65" s="11">
        <f t="shared" si="9"/>
        <v>113945397.59999999</v>
      </c>
      <c r="G65" s="6"/>
    </row>
    <row r="66" spans="1:7" ht="23.25">
      <c r="A66" s="7" t="s">
        <v>65</v>
      </c>
      <c r="B66" s="7"/>
      <c r="C66" s="7"/>
      <c r="D66" s="7"/>
      <c r="E66" s="8"/>
      <c r="F66" s="7"/>
      <c r="G66" s="6"/>
    </row>
    <row r="67" spans="1:7" ht="23.25">
      <c r="A67" s="7" t="s">
        <v>66</v>
      </c>
      <c r="B67" s="7">
        <v>90000000</v>
      </c>
      <c r="C67" s="7">
        <v>1294994</v>
      </c>
      <c r="D67" s="7">
        <v>14092004.560000001</v>
      </c>
      <c r="E67" s="8" t="str">
        <f>IF(D67&gt;B67,"+","-")</f>
        <v>-</v>
      </c>
      <c r="F67" s="7">
        <f>ABS(D67-B67)</f>
        <v>75907995.439999998</v>
      </c>
      <c r="G67" s="6"/>
    </row>
    <row r="68" spans="1:7" s="9" customFormat="1" ht="23.25">
      <c r="A68" s="7" t="s">
        <v>67</v>
      </c>
      <c r="B68" s="11">
        <f>+B67</f>
        <v>90000000</v>
      </c>
      <c r="C68" s="11">
        <f>C67</f>
        <v>1294994</v>
      </c>
      <c r="D68" s="11">
        <f>D67</f>
        <v>14092004.560000001</v>
      </c>
      <c r="E68" s="12" t="str">
        <f t="shared" ref="E68:E82" si="10">IF(D68&gt;B68,"+","-")</f>
        <v>-</v>
      </c>
      <c r="F68" s="11">
        <f>ABS(D68-B68)</f>
        <v>75907995.439999998</v>
      </c>
      <c r="G68" s="6"/>
    </row>
    <row r="69" spans="1:7" ht="23.25">
      <c r="A69" s="7" t="s">
        <v>68</v>
      </c>
      <c r="B69" s="7"/>
      <c r="C69" s="7"/>
      <c r="D69" s="7"/>
      <c r="E69" s="8"/>
      <c r="F69" s="7"/>
      <c r="G69" s="6"/>
    </row>
    <row r="70" spans="1:7" ht="23.25">
      <c r="A70" s="7" t="s">
        <v>69</v>
      </c>
      <c r="B70" s="7">
        <v>15000000</v>
      </c>
      <c r="C70" s="7">
        <v>1619586</v>
      </c>
      <c r="D70" s="7">
        <v>5780608</v>
      </c>
      <c r="E70" s="8" t="str">
        <f t="shared" si="10"/>
        <v>-</v>
      </c>
      <c r="F70" s="7">
        <f t="shared" ref="F70:F83" si="11">ABS(D70-B70)</f>
        <v>9219392</v>
      </c>
      <c r="G70" s="6"/>
    </row>
    <row r="71" spans="1:7" ht="23.25">
      <c r="A71" s="7" t="s">
        <v>70</v>
      </c>
      <c r="B71" s="7">
        <v>500000</v>
      </c>
      <c r="C71" s="7">
        <v>35700</v>
      </c>
      <c r="D71" s="7">
        <v>89528</v>
      </c>
      <c r="E71" s="8" t="str">
        <f t="shared" si="10"/>
        <v>-</v>
      </c>
      <c r="F71" s="7">
        <f t="shared" si="11"/>
        <v>410472</v>
      </c>
      <c r="G71" s="6"/>
    </row>
    <row r="72" spans="1:7" s="9" customFormat="1" ht="23.25">
      <c r="A72" s="7" t="s">
        <v>71</v>
      </c>
      <c r="B72" s="7">
        <v>1000000</v>
      </c>
      <c r="C72" s="14">
        <v>41160</v>
      </c>
      <c r="D72" s="14">
        <v>120170</v>
      </c>
      <c r="E72" s="8" t="s">
        <v>7</v>
      </c>
      <c r="F72" s="7">
        <f t="shared" si="11"/>
        <v>879830</v>
      </c>
      <c r="G72" s="6"/>
    </row>
    <row r="73" spans="1:7" ht="23.25">
      <c r="A73" s="7" t="s">
        <v>72</v>
      </c>
      <c r="B73" s="7">
        <v>5000000</v>
      </c>
      <c r="C73" s="7">
        <v>1289418</v>
      </c>
      <c r="D73" s="7">
        <v>2219407</v>
      </c>
      <c r="E73" s="8" t="str">
        <f t="shared" si="10"/>
        <v>-</v>
      </c>
      <c r="F73" s="7">
        <f t="shared" si="11"/>
        <v>2780593</v>
      </c>
      <c r="G73" s="6"/>
    </row>
    <row r="74" spans="1:7" ht="23.25">
      <c r="A74" s="7" t="s">
        <v>73</v>
      </c>
      <c r="B74" s="7">
        <v>4000000</v>
      </c>
      <c r="C74" s="14">
        <v>121951</v>
      </c>
      <c r="D74" s="7">
        <v>737972</v>
      </c>
      <c r="E74" s="8" t="str">
        <f t="shared" si="10"/>
        <v>-</v>
      </c>
      <c r="F74" s="7">
        <f t="shared" si="11"/>
        <v>3262028</v>
      </c>
      <c r="G74" s="6"/>
    </row>
    <row r="75" spans="1:7" ht="23.25">
      <c r="A75" s="7" t="s">
        <v>74</v>
      </c>
      <c r="B75" s="7">
        <v>80000</v>
      </c>
      <c r="C75" s="14">
        <v>0</v>
      </c>
      <c r="D75" s="14">
        <v>17000</v>
      </c>
      <c r="E75" s="8" t="s">
        <v>7</v>
      </c>
      <c r="F75" s="7">
        <f t="shared" si="11"/>
        <v>63000</v>
      </c>
      <c r="G75" s="6"/>
    </row>
    <row r="76" spans="1:7" ht="23.25">
      <c r="A76" s="7" t="s">
        <v>75</v>
      </c>
      <c r="B76" s="7">
        <v>7700000</v>
      </c>
      <c r="C76" s="7">
        <v>598100</v>
      </c>
      <c r="D76" s="7">
        <v>1453800</v>
      </c>
      <c r="E76" s="8" t="str">
        <f>IF(D76&gt;B76,"+","-")</f>
        <v>-</v>
      </c>
      <c r="F76" s="7">
        <f>ABS(D76-B76)</f>
        <v>6246200</v>
      </c>
      <c r="G76" s="6"/>
    </row>
    <row r="77" spans="1:7" s="9" customFormat="1" ht="23.25">
      <c r="A77" s="7" t="s">
        <v>76</v>
      </c>
      <c r="B77" s="7">
        <v>14000000</v>
      </c>
      <c r="C77" s="14">
        <v>1430445</v>
      </c>
      <c r="D77" s="7">
        <v>3862860</v>
      </c>
      <c r="E77" s="8" t="str">
        <f>IF(D77&gt;B77,"+","-")</f>
        <v>-</v>
      </c>
      <c r="F77" s="7">
        <f>ABS(D77-B77)</f>
        <v>10137140</v>
      </c>
      <c r="G77" s="6"/>
    </row>
    <row r="78" spans="1:7" ht="23.25">
      <c r="A78" s="7" t="s">
        <v>77</v>
      </c>
      <c r="B78" s="7">
        <v>10000</v>
      </c>
      <c r="C78" s="14">
        <v>4040</v>
      </c>
      <c r="D78" s="14">
        <v>6060</v>
      </c>
      <c r="E78" s="8" t="str">
        <f t="shared" si="10"/>
        <v>-</v>
      </c>
      <c r="F78" s="7">
        <f>ABS(D78-B78)</f>
        <v>3940</v>
      </c>
      <c r="G78" s="6"/>
    </row>
    <row r="79" spans="1:7" ht="23.25">
      <c r="A79" s="7" t="s">
        <v>78</v>
      </c>
      <c r="B79" s="7">
        <v>12500000</v>
      </c>
      <c r="C79" s="14">
        <v>524420</v>
      </c>
      <c r="D79" s="7">
        <v>1878270</v>
      </c>
      <c r="E79" s="8" t="str">
        <f t="shared" si="10"/>
        <v>-</v>
      </c>
      <c r="F79" s="7">
        <f t="shared" si="11"/>
        <v>10621730</v>
      </c>
      <c r="G79" s="6"/>
    </row>
    <row r="80" spans="1:7" ht="23.25">
      <c r="A80" s="7" t="s">
        <v>79</v>
      </c>
      <c r="B80" s="7">
        <v>150000</v>
      </c>
      <c r="C80" s="14">
        <v>14840</v>
      </c>
      <c r="D80" s="7">
        <v>30260</v>
      </c>
      <c r="E80" s="8" t="str">
        <f t="shared" si="10"/>
        <v>-</v>
      </c>
      <c r="F80" s="7">
        <f t="shared" si="11"/>
        <v>119740</v>
      </c>
      <c r="G80" s="6"/>
    </row>
    <row r="81" spans="1:7" ht="23.25">
      <c r="A81" s="7" t="s">
        <v>80</v>
      </c>
      <c r="B81" s="7">
        <v>60000</v>
      </c>
      <c r="C81" s="14" t="s">
        <v>7</v>
      </c>
      <c r="D81" s="14" t="s">
        <v>7</v>
      </c>
      <c r="E81" s="8" t="s">
        <v>7</v>
      </c>
      <c r="F81" s="7">
        <f>B81</f>
        <v>60000</v>
      </c>
      <c r="G81" s="6"/>
    </row>
    <row r="82" spans="1:7" ht="23.25">
      <c r="A82" s="7" t="s">
        <v>81</v>
      </c>
      <c r="B82" s="11">
        <f>SUM(B70:B81)</f>
        <v>60000000</v>
      </c>
      <c r="C82" s="11">
        <v>5679660</v>
      </c>
      <c r="D82" s="11">
        <v>16194935</v>
      </c>
      <c r="E82" s="12" t="str">
        <f t="shared" si="10"/>
        <v>-</v>
      </c>
      <c r="F82" s="11">
        <f t="shared" si="11"/>
        <v>43805065</v>
      </c>
      <c r="G82" s="6"/>
    </row>
    <row r="83" spans="1:7" ht="23.25">
      <c r="A83" s="29" t="s">
        <v>82</v>
      </c>
      <c r="B83" s="23">
        <f>+B82+B68+B65+B55</f>
        <v>2500000000</v>
      </c>
      <c r="C83" s="23">
        <v>100980711.23</v>
      </c>
      <c r="D83" s="23">
        <v>310142018.44</v>
      </c>
      <c r="E83" s="24" t="str">
        <f>IF(D83&gt;B83,"+","-")</f>
        <v>-</v>
      </c>
      <c r="F83" s="11">
        <f t="shared" si="11"/>
        <v>2189857981.5599999</v>
      </c>
      <c r="G83" s="6"/>
    </row>
    <row r="84" spans="1:7" ht="23.25">
      <c r="A84" s="30"/>
      <c r="B84" s="17"/>
      <c r="C84" s="17"/>
      <c r="D84" s="17"/>
      <c r="E84" s="26"/>
      <c r="F84" s="17"/>
      <c r="G84" s="6"/>
    </row>
    <row r="85" spans="1:7" ht="23.25">
      <c r="A85" s="30"/>
      <c r="B85" s="17"/>
      <c r="C85" s="17"/>
      <c r="D85" s="17"/>
      <c r="E85" s="26"/>
      <c r="F85" s="17"/>
      <c r="G85" s="6"/>
    </row>
    <row r="86" spans="1:7" ht="23.25">
      <c r="A86" s="52" t="s">
        <v>83</v>
      </c>
      <c r="B86" s="52"/>
      <c r="C86" s="52"/>
      <c r="D86" s="52"/>
      <c r="E86" s="52"/>
      <c r="F86" s="52"/>
      <c r="G86" s="6"/>
    </row>
    <row r="87" spans="1:7" ht="23.25">
      <c r="A87" s="52"/>
      <c r="B87" s="52"/>
      <c r="C87" s="52"/>
      <c r="D87" s="52"/>
      <c r="E87" s="52"/>
      <c r="F87" s="52"/>
      <c r="G87" s="6"/>
    </row>
    <row r="88" spans="1:7" ht="23.25">
      <c r="A88" s="2" t="s">
        <v>1</v>
      </c>
      <c r="B88" s="2" t="s">
        <v>2</v>
      </c>
      <c r="C88" s="2" t="s">
        <v>3</v>
      </c>
      <c r="D88" s="2" t="s">
        <v>4</v>
      </c>
      <c r="E88" s="2" t="s">
        <v>5</v>
      </c>
      <c r="F88" s="2" t="s">
        <v>6</v>
      </c>
      <c r="G88" s="6"/>
    </row>
    <row r="89" spans="1:7" ht="23.25">
      <c r="A89" s="3"/>
      <c r="B89" s="3" t="str">
        <f>+B48</f>
        <v>ปี 2567</v>
      </c>
      <c r="C89" s="3"/>
      <c r="D89" s="3"/>
      <c r="E89" s="3" t="s">
        <v>7</v>
      </c>
      <c r="F89" s="3" t="s">
        <v>47</v>
      </c>
      <c r="G89" s="6"/>
    </row>
    <row r="90" spans="1:7" s="9" customFormat="1" ht="23.25">
      <c r="A90" s="31" t="s">
        <v>84</v>
      </c>
      <c r="B90" s="4"/>
      <c r="C90" s="4"/>
      <c r="D90" s="4"/>
      <c r="E90" s="5"/>
      <c r="F90" s="4"/>
      <c r="G90" s="6"/>
    </row>
    <row r="91" spans="1:7" ht="23.25">
      <c r="A91" s="18" t="s">
        <v>85</v>
      </c>
      <c r="B91" s="7">
        <v>150000000</v>
      </c>
      <c r="C91" s="14">
        <v>13891656.82</v>
      </c>
      <c r="D91" s="7">
        <v>33708354.200000003</v>
      </c>
      <c r="E91" s="8" t="str">
        <f>IF(D91&gt;B91,"+","-")</f>
        <v>-</v>
      </c>
      <c r="F91" s="7">
        <f>ABS(D91-B91)</f>
        <v>116291645.8</v>
      </c>
      <c r="G91" s="6"/>
    </row>
    <row r="92" spans="1:7" ht="23.25">
      <c r="A92" s="18" t="s">
        <v>86</v>
      </c>
      <c r="B92" s="7">
        <v>29965000</v>
      </c>
      <c r="C92" s="14">
        <v>0</v>
      </c>
      <c r="D92" s="14">
        <v>0</v>
      </c>
      <c r="E92" s="8" t="str">
        <f>IF(D92&gt;B92,"+","-")</f>
        <v>-</v>
      </c>
      <c r="F92" s="7">
        <f>B92</f>
        <v>29965000</v>
      </c>
      <c r="G92" s="6"/>
    </row>
    <row r="93" spans="1:7" ht="23.25">
      <c r="A93" s="18" t="s">
        <v>87</v>
      </c>
      <c r="B93" s="7">
        <v>720000000</v>
      </c>
      <c r="C93" s="14">
        <v>160768934.46000001</v>
      </c>
      <c r="D93" s="7">
        <v>381807015.93000001</v>
      </c>
      <c r="E93" s="8" t="str">
        <f>IF(D93&gt;B93,"+","-")</f>
        <v>-</v>
      </c>
      <c r="F93" s="7">
        <f>ABS(D93-B93)</f>
        <v>338192984.06999999</v>
      </c>
      <c r="G93" s="6"/>
    </row>
    <row r="94" spans="1:7" ht="23.25">
      <c r="A94" s="18" t="s">
        <v>88</v>
      </c>
      <c r="B94" s="7">
        <v>35000</v>
      </c>
      <c r="C94" s="14">
        <v>0</v>
      </c>
      <c r="D94" s="14">
        <v>0</v>
      </c>
      <c r="E94" s="8" t="str">
        <f>IF(D94&gt;B94,"+","-")</f>
        <v>-</v>
      </c>
      <c r="F94" s="7">
        <f>B94</f>
        <v>35000</v>
      </c>
      <c r="G94" s="6"/>
    </row>
    <row r="95" spans="1:7" ht="23.25">
      <c r="A95" s="32" t="s">
        <v>89</v>
      </c>
      <c r="B95" s="11">
        <v>900000000</v>
      </c>
      <c r="C95" s="11">
        <v>174660591.28</v>
      </c>
      <c r="D95" s="11">
        <v>415515370.13</v>
      </c>
      <c r="E95" s="12" t="str">
        <f>IF(D95&gt;B95,"+","-")</f>
        <v>-</v>
      </c>
      <c r="F95" s="11">
        <f>ABS(D95-B95)</f>
        <v>484484629.87</v>
      </c>
      <c r="G95" s="6"/>
    </row>
    <row r="96" spans="1:7" ht="23.25">
      <c r="A96" s="18" t="s">
        <v>90</v>
      </c>
      <c r="B96" s="33"/>
      <c r="C96" s="33"/>
      <c r="D96" s="33"/>
      <c r="E96" s="34"/>
      <c r="F96" s="33"/>
      <c r="G96" s="6"/>
    </row>
    <row r="97" spans="1:7" ht="23.25">
      <c r="A97" s="18" t="s">
        <v>91</v>
      </c>
      <c r="B97" s="7"/>
      <c r="C97" s="7"/>
      <c r="D97" s="7"/>
      <c r="E97" s="8"/>
      <c r="F97" s="7"/>
      <c r="G97" s="6"/>
    </row>
    <row r="98" spans="1:7" ht="23.25">
      <c r="A98" s="18" t="s">
        <v>92</v>
      </c>
      <c r="B98" s="7">
        <v>50000000</v>
      </c>
      <c r="C98" s="14">
        <v>0</v>
      </c>
      <c r="D98" s="14">
        <v>0</v>
      </c>
      <c r="E98" s="14" t="s">
        <v>7</v>
      </c>
      <c r="F98" s="14">
        <f>B98</f>
        <v>50000000</v>
      </c>
      <c r="G98" s="6"/>
    </row>
    <row r="99" spans="1:7" ht="23.25">
      <c r="A99" s="18" t="s">
        <v>93</v>
      </c>
      <c r="B99" s="7">
        <v>0</v>
      </c>
      <c r="C99" s="14">
        <v>0</v>
      </c>
      <c r="D99" s="14">
        <v>0</v>
      </c>
      <c r="E99" s="14" t="s">
        <v>7</v>
      </c>
      <c r="F99" s="14">
        <f>B99</f>
        <v>0</v>
      </c>
      <c r="G99" s="6"/>
    </row>
    <row r="100" spans="1:7" ht="23.25">
      <c r="A100" s="32" t="s">
        <v>94</v>
      </c>
      <c r="B100" s="4"/>
      <c r="C100" s="35"/>
      <c r="D100" s="35"/>
      <c r="E100" s="35"/>
      <c r="F100" s="35"/>
      <c r="G100" s="6"/>
    </row>
    <row r="101" spans="1:7" ht="23.25">
      <c r="A101" s="32" t="s">
        <v>95</v>
      </c>
      <c r="B101" s="23">
        <f>SUM(B98:B99)</f>
        <v>50000000</v>
      </c>
      <c r="C101" s="14">
        <v>0</v>
      </c>
      <c r="D101" s="36"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3.25">
      <c r="A102" s="18" t="s">
        <v>96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3.25">
      <c r="A103" s="18" t="s">
        <v>97</v>
      </c>
      <c r="B103" s="7">
        <v>150000000</v>
      </c>
      <c r="C103" s="7">
        <v>2232938.7799999998</v>
      </c>
      <c r="D103" s="7">
        <v>173189446.5</v>
      </c>
      <c r="E103" s="38" t="s">
        <v>7</v>
      </c>
      <c r="F103" s="14">
        <f t="shared" si="12"/>
        <v>23189446.5</v>
      </c>
      <c r="G103" s="6"/>
    </row>
    <row r="104" spans="1:7" ht="23.25">
      <c r="A104" s="18" t="s">
        <v>98</v>
      </c>
      <c r="B104" s="7">
        <v>5000000</v>
      </c>
      <c r="C104" s="14">
        <v>0</v>
      </c>
      <c r="D104" s="7">
        <v>0</v>
      </c>
      <c r="E104" s="8" t="str">
        <f>IF(D104&gt;B104,"+","-")</f>
        <v>-</v>
      </c>
      <c r="F104" s="14">
        <f t="shared" si="12"/>
        <v>5000000</v>
      </c>
      <c r="G104" s="6"/>
    </row>
    <row r="105" spans="1:7" ht="23.25">
      <c r="A105" s="18" t="s">
        <v>99</v>
      </c>
      <c r="B105" s="7">
        <v>1150000000</v>
      </c>
      <c r="C105" s="7">
        <v>73408367.349999994</v>
      </c>
      <c r="D105" s="7">
        <v>2482288267.5799999</v>
      </c>
      <c r="E105" s="8" t="str">
        <f>IF(D105&gt;B105,"+","-")</f>
        <v>+</v>
      </c>
      <c r="F105" s="14">
        <f t="shared" si="12"/>
        <v>1332288267.5799999</v>
      </c>
      <c r="G105" s="6"/>
    </row>
    <row r="106" spans="1:7" ht="23.25">
      <c r="A106" s="18" t="s">
        <v>100</v>
      </c>
      <c r="B106" s="7">
        <v>15000000</v>
      </c>
      <c r="C106" s="7">
        <v>1094398.3999999999</v>
      </c>
      <c r="D106" s="7">
        <v>1706610.4</v>
      </c>
      <c r="E106" s="8" t="str">
        <f t="shared" ref="E106:E110" si="13">IF(D106&gt;B106,"+","-")</f>
        <v>-</v>
      </c>
      <c r="F106" s="7">
        <f t="shared" si="12"/>
        <v>13293389.6</v>
      </c>
      <c r="G106" s="6"/>
    </row>
    <row r="107" spans="1:7" ht="23.25">
      <c r="A107" s="18" t="s">
        <v>101</v>
      </c>
      <c r="B107" s="7">
        <v>40000000</v>
      </c>
      <c r="C107" s="7">
        <v>362380</v>
      </c>
      <c r="D107" s="7">
        <v>374680</v>
      </c>
      <c r="E107" s="8" t="str">
        <f t="shared" si="13"/>
        <v>-</v>
      </c>
      <c r="F107" s="7">
        <f t="shared" si="12"/>
        <v>39625320</v>
      </c>
      <c r="G107" s="6"/>
    </row>
    <row r="108" spans="1:7" ht="23.25">
      <c r="A108" s="18" t="s">
        <v>102</v>
      </c>
      <c r="B108" s="7">
        <v>40000000</v>
      </c>
      <c r="C108" s="7">
        <v>2802825.95</v>
      </c>
      <c r="D108" s="7">
        <v>8207245.2199999997</v>
      </c>
      <c r="E108" s="8" t="str">
        <f>IF(D108&gt;B108,"+","-")</f>
        <v>-</v>
      </c>
      <c r="F108" s="7">
        <f>ABS(D108-B108)</f>
        <v>31792754.780000001</v>
      </c>
      <c r="G108" s="6"/>
    </row>
    <row r="109" spans="1:7" ht="23.25">
      <c r="A109" s="39" t="s">
        <v>103</v>
      </c>
      <c r="B109" s="11">
        <v>1400000000</v>
      </c>
      <c r="C109" s="11">
        <v>79900910.480000004</v>
      </c>
      <c r="D109" s="11">
        <v>2665766249.6999998</v>
      </c>
      <c r="E109" s="12" t="str">
        <f t="shared" si="13"/>
        <v>+</v>
      </c>
      <c r="F109" s="11">
        <f t="shared" si="12"/>
        <v>1265766249.6999998</v>
      </c>
      <c r="G109" s="6"/>
    </row>
    <row r="110" spans="1:7" ht="23.25">
      <c r="A110" s="40" t="s">
        <v>104</v>
      </c>
      <c r="B110" s="11">
        <v>90000000000</v>
      </c>
      <c r="C110" s="11">
        <v>4956723432.8699999</v>
      </c>
      <c r="D110" s="11">
        <v>20122951887.349998</v>
      </c>
      <c r="E110" s="12" t="str">
        <f t="shared" si="13"/>
        <v>-</v>
      </c>
      <c r="F110" s="11">
        <f t="shared" si="12"/>
        <v>69877048112.649994</v>
      </c>
      <c r="G110" s="6"/>
    </row>
    <row r="111" spans="1:7" ht="23.25">
      <c r="A111" s="31" t="s">
        <v>105</v>
      </c>
      <c r="B111" s="4"/>
      <c r="C111" s="4"/>
      <c r="D111" s="4"/>
      <c r="E111" s="5"/>
      <c r="F111" s="4"/>
      <c r="G111" s="6"/>
    </row>
    <row r="112" spans="1:7" ht="23.25">
      <c r="A112" s="41" t="s">
        <v>106</v>
      </c>
      <c r="B112" s="36" t="s">
        <v>7</v>
      </c>
      <c r="C112" s="36" t="s">
        <v>7</v>
      </c>
      <c r="D112" s="36" t="s">
        <v>7</v>
      </c>
      <c r="E112" s="8" t="str">
        <f>IF(D112&gt;B112,"+","-")</f>
        <v>-</v>
      </c>
      <c r="F112" s="14" t="s">
        <v>7</v>
      </c>
      <c r="G112" s="6"/>
    </row>
    <row r="113" spans="1:6" ht="23.25">
      <c r="A113" s="40" t="s">
        <v>107</v>
      </c>
      <c r="B113" s="42" t="s">
        <v>7</v>
      </c>
      <c r="C113" s="42" t="str">
        <f>+C112</f>
        <v>-</v>
      </c>
      <c r="D113" s="42" t="s">
        <v>7</v>
      </c>
      <c r="E113" s="12" t="str">
        <f>IF(D113&gt;B113,"+","-")</f>
        <v>-</v>
      </c>
      <c r="F113" s="42" t="s">
        <v>7</v>
      </c>
    </row>
    <row r="114" spans="1:6" ht="23.25">
      <c r="A114" s="40" t="s">
        <v>108</v>
      </c>
      <c r="B114" s="11">
        <v>90000000000</v>
      </c>
      <c r="C114" s="11">
        <v>4956723432.8699999</v>
      </c>
      <c r="D114" s="11">
        <v>20122951887.349998</v>
      </c>
      <c r="E114" s="12" t="str">
        <f>IF(D114&gt;B114,"+","-")</f>
        <v>-</v>
      </c>
      <c r="F114" s="11">
        <f>ABS(D114-B114)</f>
        <v>69877048112.649994</v>
      </c>
    </row>
    <row r="115" spans="1:6" ht="23.25">
      <c r="A115" s="43" t="s">
        <v>109</v>
      </c>
      <c r="B115" s="44"/>
      <c r="C115" s="44"/>
      <c r="D115" s="45"/>
      <c r="E115" s="44"/>
      <c r="F115" s="44"/>
    </row>
    <row r="116" spans="1:6" ht="29.25">
      <c r="A116" s="46"/>
      <c r="B116" s="47"/>
      <c r="C116" s="6"/>
      <c r="E116" s="48"/>
      <c r="F116" s="49"/>
    </row>
    <row r="117" spans="1:6" ht="23.25">
      <c r="A117" s="44"/>
      <c r="C117" s="47"/>
      <c r="D117" s="47"/>
      <c r="E117" s="48"/>
      <c r="F117" s="49"/>
    </row>
    <row r="118" spans="1:6" ht="23.25">
      <c r="B118" s="47"/>
      <c r="E118" s="48"/>
      <c r="F118" s="49"/>
    </row>
    <row r="122" spans="1:6">
      <c r="C122" s="47"/>
      <c r="D122" s="47"/>
    </row>
    <row r="196" spans="1:1">
      <c r="A196" s="50"/>
    </row>
    <row r="197" spans="1:1">
      <c r="A197" s="50"/>
    </row>
    <row r="198" spans="1:1">
      <c r="A198" s="50"/>
    </row>
    <row r="199" spans="1:1">
      <c r="A199" s="50"/>
    </row>
    <row r="200" spans="1:1">
      <c r="A200" s="50"/>
    </row>
    <row r="201" spans="1:1">
      <c r="A201" s="50"/>
    </row>
    <row r="202" spans="1:1">
      <c r="A202" s="50"/>
    </row>
    <row r="203" spans="1:1">
      <c r="A203" s="50"/>
    </row>
    <row r="204" spans="1:1">
      <c r="A204" s="50"/>
    </row>
    <row r="205" spans="1:1">
      <c r="A205" s="50"/>
    </row>
    <row r="206" spans="1:1">
      <c r="A206" s="50"/>
    </row>
    <row r="207" spans="1:1">
      <c r="A207" s="50"/>
    </row>
    <row r="208" spans="1:1">
      <c r="A208" s="50"/>
    </row>
    <row r="209" spans="1:1">
      <c r="A209" s="50"/>
    </row>
    <row r="210" spans="1:1">
      <c r="A210" s="50"/>
    </row>
    <row r="211" spans="1:1">
      <c r="A211" s="50"/>
    </row>
    <row r="212" spans="1:1">
      <c r="A212" s="50"/>
    </row>
    <row r="213" spans="1:1">
      <c r="A213" s="50"/>
    </row>
    <row r="214" spans="1:1">
      <c r="A214" s="50"/>
    </row>
    <row r="215" spans="1:1">
      <c r="A215" s="50"/>
    </row>
    <row r="216" spans="1:1">
      <c r="A216" s="50"/>
    </row>
    <row r="217" spans="1:1">
      <c r="A217" s="50"/>
    </row>
    <row r="218" spans="1:1">
      <c r="A218" s="50"/>
    </row>
    <row r="219" spans="1:1">
      <c r="A219" s="50"/>
    </row>
    <row r="220" spans="1:1">
      <c r="A220" s="50"/>
    </row>
    <row r="221" spans="1:1">
      <c r="A221" s="50"/>
    </row>
    <row r="222" spans="1:1">
      <c r="A222" s="50"/>
    </row>
    <row r="223" spans="1:1">
      <c r="A223" s="50"/>
    </row>
    <row r="224" spans="1:1">
      <c r="A224" s="50"/>
    </row>
    <row r="225" spans="1:1">
      <c r="A225" s="50"/>
    </row>
    <row r="226" spans="1:1">
      <c r="A226" s="50"/>
    </row>
    <row r="227" spans="1:1">
      <c r="A227" s="50"/>
    </row>
    <row r="228" spans="1:1">
      <c r="A228" s="50"/>
    </row>
    <row r="229" spans="1:1">
      <c r="A229" s="50"/>
    </row>
    <row r="230" spans="1:1">
      <c r="A230" s="50"/>
    </row>
    <row r="231" spans="1:1">
      <c r="A231" s="50"/>
    </row>
    <row r="232" spans="1:1">
      <c r="A232" s="50"/>
    </row>
    <row r="233" spans="1:1">
      <c r="A233" s="50"/>
    </row>
    <row r="234" spans="1:1">
      <c r="A234" s="50"/>
    </row>
    <row r="235" spans="1:1">
      <c r="A235" s="50"/>
    </row>
    <row r="236" spans="1:1">
      <c r="A236" s="50"/>
    </row>
    <row r="237" spans="1:1">
      <c r="A237" s="50"/>
    </row>
    <row r="238" spans="1:1">
      <c r="A238" s="50"/>
    </row>
    <row r="239" spans="1:1">
      <c r="A239" s="50"/>
    </row>
    <row r="240" spans="1:1">
      <c r="A240" s="50"/>
    </row>
    <row r="241" spans="1:1">
      <c r="A241" s="50"/>
    </row>
    <row r="242" spans="1:1">
      <c r="A242" s="50"/>
    </row>
    <row r="243" spans="1:1">
      <c r="A243" s="50"/>
    </row>
    <row r="244" spans="1:1">
      <c r="A244" s="50"/>
    </row>
    <row r="245" spans="1:1">
      <c r="A245" s="50"/>
    </row>
    <row r="246" spans="1:1">
      <c r="A246" s="50"/>
    </row>
    <row r="247" spans="1:1">
      <c r="A247" s="50"/>
    </row>
    <row r="248" spans="1:1">
      <c r="A248" s="50"/>
    </row>
    <row r="249" spans="1:1">
      <c r="A249" s="50"/>
    </row>
    <row r="250" spans="1:1">
      <c r="A250" s="50"/>
    </row>
    <row r="251" spans="1:1">
      <c r="A251" s="50"/>
    </row>
    <row r="252" spans="1:1">
      <c r="A252" s="50"/>
    </row>
    <row r="253" spans="1:1">
      <c r="A253" s="50"/>
    </row>
    <row r="254" spans="1:1">
      <c r="A254" s="50"/>
    </row>
    <row r="255" spans="1:1">
      <c r="A255" s="50"/>
    </row>
    <row r="256" spans="1:1">
      <c r="A256" s="50"/>
    </row>
    <row r="257" spans="1:1">
      <c r="A257" s="50"/>
    </row>
    <row r="258" spans="1:1">
      <c r="A258" s="50"/>
    </row>
    <row r="259" spans="1:1">
      <c r="A259" s="50"/>
    </row>
    <row r="260" spans="1:1">
      <c r="A260" s="50"/>
    </row>
    <row r="261" spans="1:1">
      <c r="A261" s="50"/>
    </row>
    <row r="262" spans="1:1">
      <c r="A262" s="50"/>
    </row>
    <row r="263" spans="1:1">
      <c r="A263" s="50"/>
    </row>
    <row r="264" spans="1:1">
      <c r="A264" s="50"/>
    </row>
    <row r="265" spans="1:1">
      <c r="A265" s="50"/>
    </row>
    <row r="266" spans="1:1">
      <c r="A266" s="50"/>
    </row>
    <row r="267" spans="1:1">
      <c r="A267" s="50"/>
    </row>
    <row r="268" spans="1:1">
      <c r="A268" s="50"/>
    </row>
    <row r="269" spans="1:1">
      <c r="A269" s="50"/>
    </row>
    <row r="270" spans="1:1">
      <c r="A270" s="50"/>
    </row>
    <row r="271" spans="1:1">
      <c r="A271" s="50"/>
    </row>
    <row r="272" spans="1:1">
      <c r="A272" s="50"/>
    </row>
    <row r="273" spans="1:1">
      <c r="A273" s="50"/>
    </row>
    <row r="274" spans="1:1">
      <c r="A274" s="50"/>
    </row>
    <row r="275" spans="1:1">
      <c r="A275" s="50"/>
    </row>
    <row r="276" spans="1:1">
      <c r="A276" s="50"/>
    </row>
    <row r="277" spans="1:1">
      <c r="A277" s="50"/>
    </row>
    <row r="278" spans="1:1">
      <c r="A278" s="50"/>
    </row>
    <row r="279" spans="1:1">
      <c r="A279" s="50"/>
    </row>
    <row r="280" spans="1:1">
      <c r="A280" s="50"/>
    </row>
    <row r="282" spans="1:1">
      <c r="A282" s="6"/>
    </row>
    <row r="283" spans="1:1">
      <c r="A283" s="6"/>
    </row>
    <row r="284" spans="1:1">
      <c r="A284" s="51"/>
    </row>
    <row r="285" spans="1:1">
      <c r="A285" s="6"/>
    </row>
    <row r="286" spans="1: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286"/>
  <sheetViews>
    <sheetView topLeftCell="A38" workbookViewId="0">
      <selection activeCell="K11" sqref="K11"/>
    </sheetView>
  </sheetViews>
  <sheetFormatPr defaultRowHeight="21"/>
  <cols>
    <col min="1" max="1" width="47" style="1" customWidth="1"/>
    <col min="2" max="2" width="17.42578125" style="1" bestFit="1" customWidth="1"/>
    <col min="3" max="3" width="17.7109375" style="1" customWidth="1"/>
    <col min="4" max="4" width="17.42578125" style="1" customWidth="1"/>
    <col min="5" max="5" width="3.85546875" style="1" customWidth="1"/>
    <col min="6" max="6" width="17.42578125" style="1" customWidth="1"/>
    <col min="7" max="7" width="17.140625" style="1" customWidth="1"/>
    <col min="8" max="256" width="9.140625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.140625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.140625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.140625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.140625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.140625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.140625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.140625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.140625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.140625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.140625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.140625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.140625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.140625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.140625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.140625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.140625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.140625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.140625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.140625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.140625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.140625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.140625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.140625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.140625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.140625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.140625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.140625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.140625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.140625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.140625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.140625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.140625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.140625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.140625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.140625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.140625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.140625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.140625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.140625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.140625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.140625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.140625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.140625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.140625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.140625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.140625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.140625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.140625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.140625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.140625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.140625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.140625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.140625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.140625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.140625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.140625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.140625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.140625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.140625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.140625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.140625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.140625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.140625" style="1"/>
  </cols>
  <sheetData>
    <row r="1" spans="1:7" ht="23.25">
      <c r="A1" s="53" t="s">
        <v>0</v>
      </c>
      <c r="B1" s="53"/>
      <c r="C1" s="53"/>
      <c r="D1" s="53"/>
      <c r="E1" s="53"/>
      <c r="F1" s="53"/>
    </row>
    <row r="2" spans="1:7" ht="23.25">
      <c r="A2" s="54" t="s">
        <v>113</v>
      </c>
      <c r="B2" s="54"/>
      <c r="C2" s="54"/>
      <c r="D2" s="54"/>
      <c r="E2" s="54"/>
      <c r="F2" s="54"/>
    </row>
    <row r="3" spans="1:7" ht="23.25">
      <c r="A3" s="52"/>
      <c r="B3" s="52"/>
      <c r="C3" s="52"/>
      <c r="D3" s="52"/>
      <c r="E3" s="52"/>
      <c r="F3" s="52"/>
    </row>
    <row r="4" spans="1:7" ht="23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3.25">
      <c r="A5" s="3"/>
      <c r="B5" s="3" t="s">
        <v>116</v>
      </c>
      <c r="C5" s="3"/>
      <c r="D5" s="3"/>
      <c r="E5" s="3" t="s">
        <v>7</v>
      </c>
      <c r="F5" s="3" t="s">
        <v>8</v>
      </c>
    </row>
    <row r="6" spans="1:7" ht="23.25">
      <c r="A6" s="4" t="s">
        <v>9</v>
      </c>
      <c r="B6" s="4"/>
      <c r="C6" s="4"/>
      <c r="D6" s="4"/>
      <c r="E6" s="5"/>
      <c r="F6" s="4"/>
      <c r="G6" s="6"/>
    </row>
    <row r="7" spans="1:7" ht="23.25">
      <c r="A7" s="7" t="s">
        <v>10</v>
      </c>
      <c r="B7" s="7"/>
      <c r="C7" s="7"/>
      <c r="D7" s="7"/>
      <c r="E7" s="8"/>
      <c r="F7" s="7"/>
      <c r="G7" s="6"/>
    </row>
    <row r="8" spans="1:7" ht="23.25">
      <c r="A8" s="7" t="s">
        <v>11</v>
      </c>
      <c r="B8" s="7"/>
      <c r="C8" s="7"/>
      <c r="D8" s="7"/>
      <c r="E8" s="8"/>
      <c r="F8" s="7"/>
      <c r="G8" s="6"/>
    </row>
    <row r="9" spans="1:7" ht="23.25">
      <c r="A9" s="7" t="s">
        <v>12</v>
      </c>
      <c r="B9" s="7">
        <v>4000000</v>
      </c>
      <c r="C9" s="7">
        <v>181296.05</v>
      </c>
      <c r="D9" s="7">
        <v>776530.95</v>
      </c>
      <c r="E9" s="8" t="str">
        <f>IF(D9&gt;B9,"+","-")</f>
        <v>-</v>
      </c>
      <c r="F9" s="7">
        <f>ABS(D9-B9)</f>
        <v>3223469.05</v>
      </c>
      <c r="G9" s="6"/>
    </row>
    <row r="10" spans="1:7" s="9" customFormat="1" ht="23.25">
      <c r="A10" s="7" t="s">
        <v>13</v>
      </c>
      <c r="B10" s="7">
        <v>350000000</v>
      </c>
      <c r="C10" s="7">
        <v>13211382.92</v>
      </c>
      <c r="D10" s="7">
        <v>53170319.490000002</v>
      </c>
      <c r="E10" s="8" t="str">
        <f t="shared" ref="E10:E16" si="0">IF(D10&gt;B10,"+","-")</f>
        <v>-</v>
      </c>
      <c r="F10" s="7">
        <f t="shared" ref="F10:F16" si="1">ABS(D10-B10)</f>
        <v>296829680.50999999</v>
      </c>
      <c r="G10" s="6"/>
    </row>
    <row r="11" spans="1:7" ht="23.25">
      <c r="A11" s="7" t="s">
        <v>14</v>
      </c>
      <c r="B11" s="7">
        <v>1290000000</v>
      </c>
      <c r="C11" s="7">
        <v>62099156.57</v>
      </c>
      <c r="D11" s="7">
        <v>130253610.7</v>
      </c>
      <c r="E11" s="8" t="str">
        <f t="shared" si="0"/>
        <v>-</v>
      </c>
      <c r="F11" s="7">
        <f t="shared" si="1"/>
        <v>1159746389.3</v>
      </c>
      <c r="G11" s="6"/>
    </row>
    <row r="12" spans="1:7" ht="23.25">
      <c r="A12" s="7" t="s">
        <v>15</v>
      </c>
      <c r="B12" s="7">
        <v>1000000</v>
      </c>
      <c r="C12" s="7">
        <v>98664</v>
      </c>
      <c r="D12" s="7">
        <v>258688</v>
      </c>
      <c r="E12" s="8" t="str">
        <f t="shared" si="0"/>
        <v>-</v>
      </c>
      <c r="F12" s="7">
        <f t="shared" si="1"/>
        <v>741312</v>
      </c>
      <c r="G12" s="6"/>
    </row>
    <row r="13" spans="1:7" ht="23.25">
      <c r="A13" s="7" t="s">
        <v>16</v>
      </c>
      <c r="B13" s="7">
        <v>200000000</v>
      </c>
      <c r="C13" s="7">
        <v>16709482.789999999</v>
      </c>
      <c r="D13" s="7">
        <v>65112974.969999999</v>
      </c>
      <c r="E13" s="8" t="str">
        <f t="shared" si="0"/>
        <v>-</v>
      </c>
      <c r="F13" s="7">
        <f t="shared" si="1"/>
        <v>134887025.03</v>
      </c>
      <c r="G13" s="6"/>
    </row>
    <row r="14" spans="1:7" ht="23.25">
      <c r="A14" s="7" t="s">
        <v>17</v>
      </c>
      <c r="B14" s="7">
        <v>5000000</v>
      </c>
      <c r="C14" s="7">
        <v>1179310</v>
      </c>
      <c r="D14" s="7">
        <v>3489480.75</v>
      </c>
      <c r="E14" s="8" t="str">
        <f t="shared" si="0"/>
        <v>-</v>
      </c>
      <c r="F14" s="7">
        <f t="shared" si="1"/>
        <v>1510519.25</v>
      </c>
      <c r="G14" s="6"/>
    </row>
    <row r="15" spans="1:7" ht="23.25">
      <c r="A15" s="7" t="s">
        <v>18</v>
      </c>
      <c r="B15" s="10">
        <v>15000000000</v>
      </c>
      <c r="C15" s="7">
        <v>29305173.219999999</v>
      </c>
      <c r="D15" s="7">
        <v>1847557112.6700001</v>
      </c>
      <c r="E15" s="8" t="str">
        <f>IF(D15&gt;B15,"+","-")</f>
        <v>-</v>
      </c>
      <c r="F15" s="7">
        <f>ABS(D15-B15)</f>
        <v>13152442887.33</v>
      </c>
      <c r="G15" s="6"/>
    </row>
    <row r="16" spans="1:7" ht="23.25">
      <c r="A16" s="7" t="s">
        <v>19</v>
      </c>
      <c r="B16" s="11">
        <v>16850000000</v>
      </c>
      <c r="C16" s="11">
        <v>122784465.55</v>
      </c>
      <c r="D16" s="11">
        <v>2100718617.53</v>
      </c>
      <c r="E16" s="12" t="str">
        <f t="shared" si="0"/>
        <v>-</v>
      </c>
      <c r="F16" s="11">
        <f t="shared" si="1"/>
        <v>14749281382.469999</v>
      </c>
      <c r="G16" s="6"/>
    </row>
    <row r="17" spans="1:7" ht="23.25">
      <c r="A17" s="7" t="s">
        <v>20</v>
      </c>
      <c r="B17" s="4"/>
      <c r="C17" s="4"/>
      <c r="D17" s="4"/>
      <c r="E17" s="5"/>
      <c r="F17" s="4"/>
      <c r="G17" s="6"/>
    </row>
    <row r="18" spans="1:7" s="9" customFormat="1" ht="23.25">
      <c r="A18" s="7" t="s">
        <v>21</v>
      </c>
      <c r="B18" s="13">
        <v>32800000000</v>
      </c>
      <c r="C18" s="7">
        <v>1560067341.79</v>
      </c>
      <c r="D18" s="7">
        <v>7536691848.1899996</v>
      </c>
      <c r="E18" s="8" t="str">
        <f t="shared" ref="E18:E27" si="2">IF(D18&gt;B18,"+","-")</f>
        <v>-</v>
      </c>
      <c r="F18" s="7">
        <f t="shared" ref="F18:F27" si="3">ABS(D18-B18)</f>
        <v>25263308151.810001</v>
      </c>
      <c r="G18" s="6"/>
    </row>
    <row r="19" spans="1:7" ht="23.25">
      <c r="A19" s="7" t="s">
        <v>22</v>
      </c>
      <c r="B19" s="13">
        <v>14500000000</v>
      </c>
      <c r="C19" s="14">
        <v>989920609</v>
      </c>
      <c r="D19" s="7">
        <v>4998381808.5799999</v>
      </c>
      <c r="E19" s="15" t="str">
        <f t="shared" si="2"/>
        <v>-</v>
      </c>
      <c r="F19" s="7">
        <f t="shared" si="3"/>
        <v>9501618191.4200001</v>
      </c>
      <c r="G19" s="6"/>
    </row>
    <row r="20" spans="1:7" ht="23.25">
      <c r="A20" s="7" t="s">
        <v>23</v>
      </c>
      <c r="B20" s="13">
        <v>4900000000</v>
      </c>
      <c r="C20" s="14">
        <v>331784433.67000002</v>
      </c>
      <c r="D20" s="14">
        <v>1374164435.9100001</v>
      </c>
      <c r="E20" s="8" t="s">
        <v>7</v>
      </c>
      <c r="F20" s="7">
        <f t="shared" si="3"/>
        <v>3525835564.0900002</v>
      </c>
      <c r="G20" s="6"/>
    </row>
    <row r="21" spans="1:7" ht="23.25">
      <c r="A21" s="7" t="s">
        <v>24</v>
      </c>
      <c r="B21" s="16">
        <v>12200000000</v>
      </c>
      <c r="C21" s="14">
        <v>842902596</v>
      </c>
      <c r="D21" s="17">
        <v>3581563157</v>
      </c>
      <c r="E21" s="8" t="str">
        <f t="shared" si="2"/>
        <v>-</v>
      </c>
      <c r="F21" s="7">
        <f t="shared" si="3"/>
        <v>8618436843</v>
      </c>
      <c r="G21" s="6"/>
    </row>
    <row r="22" spans="1:7" ht="23.25">
      <c r="A22" s="18" t="s">
        <v>25</v>
      </c>
      <c r="B22" s="16"/>
      <c r="C22" s="7"/>
      <c r="D22" s="17"/>
      <c r="E22" s="8"/>
      <c r="F22" s="19"/>
      <c r="G22" s="20"/>
    </row>
    <row r="23" spans="1:7" ht="23.25">
      <c r="A23" s="7" t="s">
        <v>26</v>
      </c>
      <c r="B23" s="13">
        <v>3790000000</v>
      </c>
      <c r="C23" s="7">
        <v>341117054.80000001</v>
      </c>
      <c r="D23" s="7">
        <v>1315809930.48</v>
      </c>
      <c r="E23" s="8" t="str">
        <f>IF(D23&gt;B23,"+","-")</f>
        <v>-</v>
      </c>
      <c r="F23" s="7">
        <f>ABS(D23-B23)</f>
        <v>2474190069.52</v>
      </c>
      <c r="G23" s="6"/>
    </row>
    <row r="24" spans="1:7" ht="23.25">
      <c r="A24" s="7" t="s">
        <v>27</v>
      </c>
      <c r="B24" s="7">
        <v>4800000</v>
      </c>
      <c r="C24" s="14">
        <v>99446</v>
      </c>
      <c r="D24" s="14">
        <v>357474.2</v>
      </c>
      <c r="E24" s="8" t="s">
        <v>7</v>
      </c>
      <c r="F24" s="7">
        <f>ABS(D24-B24)</f>
        <v>4442525.8</v>
      </c>
      <c r="G24" s="6"/>
    </row>
    <row r="25" spans="1:7" ht="23.25">
      <c r="A25" s="7" t="s">
        <v>28</v>
      </c>
      <c r="B25" s="7">
        <v>200000</v>
      </c>
      <c r="C25" s="14">
        <v>49110</v>
      </c>
      <c r="D25" s="14">
        <v>85150</v>
      </c>
      <c r="E25" s="8" t="s">
        <v>7</v>
      </c>
      <c r="F25" s="7">
        <f>ABS(D25-B25)</f>
        <v>114850</v>
      </c>
      <c r="G25" s="6"/>
    </row>
    <row r="26" spans="1:7" ht="23.25">
      <c r="A26" s="7" t="s">
        <v>29</v>
      </c>
      <c r="B26" s="7">
        <v>105000000</v>
      </c>
      <c r="C26" s="7">
        <v>1582615</v>
      </c>
      <c r="D26" s="7">
        <v>14063499</v>
      </c>
      <c r="E26" s="8" t="str">
        <f>IF(D26&gt;B26,"+","-")</f>
        <v>-</v>
      </c>
      <c r="F26" s="7">
        <f>ABS(D26-B26)</f>
        <v>90936501</v>
      </c>
      <c r="G26" s="6"/>
    </row>
    <row r="27" spans="1:7" ht="23.25">
      <c r="A27" s="7" t="s">
        <v>30</v>
      </c>
      <c r="B27" s="21">
        <v>68300000000</v>
      </c>
      <c r="C27" s="21">
        <v>4067523206.2600002</v>
      </c>
      <c r="D27" s="21">
        <v>18821117303.360001</v>
      </c>
      <c r="E27" s="12" t="str">
        <f t="shared" si="2"/>
        <v>-</v>
      </c>
      <c r="F27" s="11">
        <f t="shared" si="3"/>
        <v>49478882696.639999</v>
      </c>
      <c r="G27" s="6"/>
    </row>
    <row r="28" spans="1:7" ht="23.25">
      <c r="A28" s="22" t="s">
        <v>31</v>
      </c>
      <c r="B28" s="23">
        <v>85150000000</v>
      </c>
      <c r="C28" s="23">
        <v>4190307671.8099999</v>
      </c>
      <c r="D28" s="23">
        <v>20921835920.889999</v>
      </c>
      <c r="E28" s="24" t="str">
        <f>IF(D28&gt;B28,"+","-")</f>
        <v>-</v>
      </c>
      <c r="F28" s="23">
        <f>ABS(D28-B28)</f>
        <v>64228164079.110001</v>
      </c>
      <c r="G28" s="6"/>
    </row>
    <row r="29" spans="1:7" ht="23.25">
      <c r="A29" s="7" t="s">
        <v>32</v>
      </c>
      <c r="B29" s="4"/>
      <c r="C29" s="4"/>
      <c r="D29" s="4"/>
      <c r="E29" s="5"/>
      <c r="F29" s="4"/>
      <c r="G29" s="6"/>
    </row>
    <row r="30" spans="1:7" ht="23.25">
      <c r="A30" s="7" t="s">
        <v>33</v>
      </c>
      <c r="B30" s="7"/>
      <c r="C30" s="7"/>
      <c r="D30" s="7"/>
      <c r="E30" s="8"/>
      <c r="F30" s="7"/>
      <c r="G30" s="6"/>
    </row>
    <row r="31" spans="1:7" s="9" customFormat="1" ht="23.25">
      <c r="A31" s="7" t="s">
        <v>34</v>
      </c>
      <c r="B31" s="7">
        <v>800000000</v>
      </c>
      <c r="C31" s="7">
        <v>47922370</v>
      </c>
      <c r="D31" s="7">
        <v>185710975</v>
      </c>
      <c r="E31" s="8" t="str">
        <f t="shared" ref="E31:E38" si="4">IF(D31&gt;B31,"+","-")</f>
        <v>-</v>
      </c>
      <c r="F31" s="7">
        <f t="shared" ref="F31:F42" si="5">ABS(D31-B31)</f>
        <v>614289025</v>
      </c>
      <c r="G31" s="6"/>
    </row>
    <row r="32" spans="1:7" ht="23.25">
      <c r="A32" s="7" t="s">
        <v>35</v>
      </c>
      <c r="B32" s="7">
        <v>42700000</v>
      </c>
      <c r="C32" s="7">
        <v>3354100</v>
      </c>
      <c r="D32" s="7">
        <v>11898840</v>
      </c>
      <c r="E32" s="8" t="str">
        <f t="shared" si="4"/>
        <v>-</v>
      </c>
      <c r="F32" s="7">
        <f t="shared" si="5"/>
        <v>30801160</v>
      </c>
      <c r="G32" s="6"/>
    </row>
    <row r="33" spans="1:7" ht="23.25">
      <c r="A33" s="7" t="s">
        <v>36</v>
      </c>
      <c r="B33" s="7">
        <v>37000000</v>
      </c>
      <c r="C33" s="7">
        <v>2942579.32</v>
      </c>
      <c r="D33" s="7">
        <v>12606728.76</v>
      </c>
      <c r="E33" s="8" t="str">
        <f t="shared" si="4"/>
        <v>-</v>
      </c>
      <c r="F33" s="7">
        <f t="shared" si="5"/>
        <v>24393271.240000002</v>
      </c>
      <c r="G33" s="6"/>
    </row>
    <row r="34" spans="1:7" s="9" customFormat="1" ht="23.25">
      <c r="A34" s="7" t="s">
        <v>37</v>
      </c>
      <c r="B34" s="7">
        <v>60000000</v>
      </c>
      <c r="C34" s="7">
        <v>4499700.62</v>
      </c>
      <c r="D34" s="7">
        <v>16923292.41</v>
      </c>
      <c r="E34" s="8" t="str">
        <f t="shared" si="4"/>
        <v>-</v>
      </c>
      <c r="F34" s="7">
        <f t="shared" si="5"/>
        <v>43076707.590000004</v>
      </c>
      <c r="G34" s="6"/>
    </row>
    <row r="35" spans="1:7" ht="23.25">
      <c r="A35" s="7" t="s">
        <v>38</v>
      </c>
      <c r="B35" s="7">
        <v>5000</v>
      </c>
      <c r="C35" s="14" t="s">
        <v>7</v>
      </c>
      <c r="D35" s="14" t="s">
        <v>7</v>
      </c>
      <c r="E35" s="8" t="str">
        <f t="shared" si="4"/>
        <v>+</v>
      </c>
      <c r="F35" s="7">
        <f>B35</f>
        <v>5000</v>
      </c>
      <c r="G35" s="6"/>
    </row>
    <row r="36" spans="1:7" ht="23.25">
      <c r="A36" s="7" t="s">
        <v>39</v>
      </c>
      <c r="B36" s="7">
        <v>77000000</v>
      </c>
      <c r="C36" s="7">
        <v>7150230</v>
      </c>
      <c r="D36" s="7">
        <v>25336973</v>
      </c>
      <c r="E36" s="8" t="str">
        <f t="shared" si="4"/>
        <v>-</v>
      </c>
      <c r="F36" s="7">
        <f t="shared" si="5"/>
        <v>51663027</v>
      </c>
      <c r="G36" s="6"/>
    </row>
    <row r="37" spans="1:7" ht="23.25">
      <c r="A37" s="7" t="s">
        <v>40</v>
      </c>
      <c r="B37" s="25">
        <v>900000</v>
      </c>
      <c r="C37" s="7">
        <v>61180</v>
      </c>
      <c r="D37" s="7">
        <v>207372</v>
      </c>
      <c r="E37" s="8" t="str">
        <f t="shared" si="4"/>
        <v>-</v>
      </c>
      <c r="F37" s="7">
        <f t="shared" si="5"/>
        <v>692628</v>
      </c>
      <c r="G37" s="6"/>
    </row>
    <row r="38" spans="1:7" ht="23.25">
      <c r="A38" s="7" t="s">
        <v>41</v>
      </c>
      <c r="B38" s="25">
        <v>13000000</v>
      </c>
      <c r="C38" s="7">
        <v>889850</v>
      </c>
      <c r="D38" s="7">
        <v>3588550</v>
      </c>
      <c r="E38" s="8" t="str">
        <f t="shared" si="4"/>
        <v>-</v>
      </c>
      <c r="F38" s="7">
        <f t="shared" si="5"/>
        <v>9411450</v>
      </c>
      <c r="G38" s="6"/>
    </row>
    <row r="39" spans="1:7" s="9" customFormat="1" ht="23.25">
      <c r="A39" s="7" t="s">
        <v>42</v>
      </c>
      <c r="B39" s="7">
        <v>360000</v>
      </c>
      <c r="C39" s="14">
        <v>0</v>
      </c>
      <c r="D39" s="14">
        <v>500</v>
      </c>
      <c r="E39" s="8" t="s">
        <v>7</v>
      </c>
      <c r="F39" s="7">
        <f t="shared" si="5"/>
        <v>359500</v>
      </c>
      <c r="G39" s="6"/>
    </row>
    <row r="40" spans="1:7" s="9" customFormat="1" ht="23.25">
      <c r="A40" s="7" t="s">
        <v>43</v>
      </c>
      <c r="B40" s="7">
        <v>35000</v>
      </c>
      <c r="C40" s="14">
        <v>4250</v>
      </c>
      <c r="D40" s="14">
        <v>17075</v>
      </c>
      <c r="E40" s="8" t="s">
        <v>7</v>
      </c>
      <c r="F40" s="7">
        <f t="shared" si="5"/>
        <v>17925</v>
      </c>
      <c r="G40" s="6"/>
    </row>
    <row r="41" spans="1:7" s="9" customFormat="1" ht="23.25">
      <c r="A41" s="7" t="s">
        <v>44</v>
      </c>
      <c r="B41" s="7">
        <v>42700000</v>
      </c>
      <c r="C41" s="14">
        <v>0</v>
      </c>
      <c r="D41" s="14">
        <v>0</v>
      </c>
      <c r="E41" s="8" t="s">
        <v>7</v>
      </c>
      <c r="F41" s="7">
        <f t="shared" si="5"/>
        <v>42700000</v>
      </c>
      <c r="G41" s="6"/>
    </row>
    <row r="42" spans="1:7" s="9" customFormat="1" ht="23.25">
      <c r="A42" s="7" t="s">
        <v>45</v>
      </c>
      <c r="B42" s="7">
        <v>13000000</v>
      </c>
      <c r="C42" s="14">
        <v>2850</v>
      </c>
      <c r="D42" s="14">
        <v>24750</v>
      </c>
      <c r="E42" s="8" t="s">
        <v>7</v>
      </c>
      <c r="F42" s="7">
        <f t="shared" si="5"/>
        <v>12975250</v>
      </c>
      <c r="G42" s="6"/>
    </row>
    <row r="43" spans="1:7" ht="23.25">
      <c r="A43" s="23"/>
      <c r="B43" s="23"/>
      <c r="C43" s="23"/>
      <c r="D43" s="23"/>
      <c r="E43" s="24"/>
      <c r="F43" s="23"/>
      <c r="G43" s="6"/>
    </row>
    <row r="44" spans="1:7" ht="23.25">
      <c r="A44" s="17"/>
      <c r="B44" s="25"/>
      <c r="C44" s="17"/>
      <c r="D44" s="17"/>
      <c r="E44" s="26"/>
      <c r="F44" s="17"/>
      <c r="G44" s="6"/>
    </row>
    <row r="45" spans="1:7" ht="23.25">
      <c r="A45" s="52" t="s">
        <v>46</v>
      </c>
      <c r="B45" s="52"/>
      <c r="C45" s="52"/>
      <c r="D45" s="52"/>
      <c r="E45" s="52"/>
      <c r="F45" s="52"/>
      <c r="G45" s="6"/>
    </row>
    <row r="46" spans="1:7" ht="23.25">
      <c r="A46" s="52"/>
      <c r="B46" s="52"/>
      <c r="C46" s="52"/>
      <c r="D46" s="52"/>
      <c r="E46" s="52"/>
      <c r="F46" s="52"/>
      <c r="G46" s="6"/>
    </row>
    <row r="47" spans="1:7" s="9" customFormat="1" ht="23.25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3.25">
      <c r="A48" s="3"/>
      <c r="B48" s="3" t="str">
        <f>+B5</f>
        <v>ปี 2567</v>
      </c>
      <c r="C48" s="3"/>
      <c r="D48" s="3"/>
      <c r="E48" s="3" t="s">
        <v>7</v>
      </c>
      <c r="F48" s="3" t="s">
        <v>47</v>
      </c>
      <c r="G48" s="6"/>
    </row>
    <row r="49" spans="1:7" s="9" customFormat="1" ht="23.25">
      <c r="A49" s="27" t="s">
        <v>48</v>
      </c>
      <c r="B49" s="28"/>
      <c r="C49" s="28"/>
      <c r="D49" s="28"/>
      <c r="E49" s="28"/>
      <c r="F49" s="28"/>
      <c r="G49" s="6"/>
    </row>
    <row r="50" spans="1:7" s="9" customFormat="1" ht="23.25">
      <c r="A50" s="7" t="s">
        <v>49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3.25">
      <c r="A51" s="7" t="s">
        <v>50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3.25">
      <c r="A52" s="7" t="s">
        <v>51</v>
      </c>
      <c r="B52" s="7">
        <v>98000000</v>
      </c>
      <c r="C52" s="7">
        <v>6972670</v>
      </c>
      <c r="D52" s="7">
        <v>31175734</v>
      </c>
      <c r="E52" s="8" t="str">
        <f t="shared" si="6"/>
        <v>-</v>
      </c>
      <c r="F52" s="7">
        <f t="shared" si="7"/>
        <v>66824266</v>
      </c>
      <c r="G52" s="6"/>
    </row>
    <row r="53" spans="1:7" s="9" customFormat="1" ht="23.25">
      <c r="A53" s="7" t="s">
        <v>52</v>
      </c>
      <c r="B53" s="7">
        <v>300000</v>
      </c>
      <c r="C53" s="14">
        <v>44064</v>
      </c>
      <c r="D53" s="14">
        <v>147830.25</v>
      </c>
      <c r="E53" s="8" t="s">
        <v>7</v>
      </c>
      <c r="F53" s="7">
        <f t="shared" si="7"/>
        <v>152169.75</v>
      </c>
      <c r="G53" s="6"/>
    </row>
    <row r="54" spans="1:7" s="9" customFormat="1" ht="23.25">
      <c r="A54" s="7" t="s">
        <v>53</v>
      </c>
      <c r="B54" s="14">
        <v>70000000</v>
      </c>
      <c r="C54" s="7">
        <v>0</v>
      </c>
      <c r="D54" s="14">
        <v>0</v>
      </c>
      <c r="E54" s="8" t="s">
        <v>7</v>
      </c>
      <c r="F54" s="7">
        <f t="shared" si="7"/>
        <v>70000000</v>
      </c>
      <c r="G54" s="6"/>
    </row>
    <row r="55" spans="1:7" ht="23.25">
      <c r="A55" s="7" t="s">
        <v>54</v>
      </c>
      <c r="B55" s="11">
        <f>SUM(B31:B42)+SUM(B49:B54)</f>
        <v>2170000000</v>
      </c>
      <c r="C55" s="11">
        <v>73838143.939999998</v>
      </c>
      <c r="D55" s="11">
        <v>287638620.42000002</v>
      </c>
      <c r="E55" s="12" t="str">
        <f t="shared" si="6"/>
        <v>-</v>
      </c>
      <c r="F55" s="11">
        <f t="shared" si="7"/>
        <v>1882361379.5799999</v>
      </c>
      <c r="G55" s="6"/>
    </row>
    <row r="56" spans="1:7" ht="23.25">
      <c r="A56" s="7" t="s">
        <v>55</v>
      </c>
      <c r="B56" s="7"/>
      <c r="C56" s="7"/>
      <c r="D56" s="7"/>
      <c r="E56" s="8"/>
      <c r="F56" s="7"/>
      <c r="G56" s="6"/>
    </row>
    <row r="57" spans="1:7" ht="23.25">
      <c r="A57" s="7" t="s">
        <v>56</v>
      </c>
      <c r="B57" s="7">
        <v>138000000</v>
      </c>
      <c r="C57" s="7">
        <v>8705583.8000000007</v>
      </c>
      <c r="D57" s="7">
        <v>61177295.200000003</v>
      </c>
      <c r="E57" s="8" t="str">
        <f>IF(D57&gt;B57,"+","-")</f>
        <v>-</v>
      </c>
      <c r="F57" s="7">
        <f>ABS(D57-B57)</f>
        <v>76822704.799999997</v>
      </c>
      <c r="G57" s="6"/>
    </row>
    <row r="58" spans="1:7" ht="23.25">
      <c r="A58" s="7" t="s">
        <v>57</v>
      </c>
      <c r="B58" s="7">
        <v>22000000</v>
      </c>
      <c r="C58" s="7">
        <v>2053785</v>
      </c>
      <c r="D58" s="7">
        <v>9343917</v>
      </c>
      <c r="E58" s="8" t="str">
        <f t="shared" ref="E58:E63" si="8">IF(D58&gt;B58,"+","-")</f>
        <v>-</v>
      </c>
      <c r="F58" s="7">
        <f t="shared" ref="F58:F65" si="9">ABS(D58-B58)</f>
        <v>12656083</v>
      </c>
      <c r="G58" s="6"/>
    </row>
    <row r="59" spans="1:7" ht="23.25">
      <c r="A59" s="7" t="s">
        <v>58</v>
      </c>
      <c r="B59" s="7">
        <v>200000</v>
      </c>
      <c r="C59" s="7">
        <v>23595</v>
      </c>
      <c r="D59" s="7">
        <v>108120</v>
      </c>
      <c r="E59" s="8" t="str">
        <f t="shared" si="8"/>
        <v>-</v>
      </c>
      <c r="F59" s="7">
        <f t="shared" si="9"/>
        <v>91880</v>
      </c>
      <c r="G59" s="6"/>
    </row>
    <row r="60" spans="1:7" ht="23.25">
      <c r="A60" s="7" t="s">
        <v>59</v>
      </c>
      <c r="B60" s="7">
        <v>3000000</v>
      </c>
      <c r="C60" s="14">
        <v>264500</v>
      </c>
      <c r="D60" s="7">
        <v>1194500</v>
      </c>
      <c r="E60" s="8" t="str">
        <f t="shared" si="8"/>
        <v>-</v>
      </c>
      <c r="F60" s="7">
        <f t="shared" si="9"/>
        <v>1805500</v>
      </c>
      <c r="G60" s="6"/>
    </row>
    <row r="61" spans="1:7" ht="23.25">
      <c r="A61" s="7" t="s">
        <v>60</v>
      </c>
      <c r="B61" s="7">
        <v>300000</v>
      </c>
      <c r="C61" s="7">
        <v>30000</v>
      </c>
      <c r="D61" s="7">
        <v>186075</v>
      </c>
      <c r="E61" s="8" t="str">
        <f t="shared" si="8"/>
        <v>-</v>
      </c>
      <c r="F61" s="7">
        <f t="shared" si="9"/>
        <v>113925</v>
      </c>
      <c r="G61" s="6"/>
    </row>
    <row r="62" spans="1:7" ht="23.25">
      <c r="A62" s="7" t="s">
        <v>61</v>
      </c>
      <c r="B62" s="7">
        <v>1500000</v>
      </c>
      <c r="C62" s="14">
        <v>33280</v>
      </c>
      <c r="D62" s="7">
        <v>192400</v>
      </c>
      <c r="E62" s="8" t="str">
        <f t="shared" si="8"/>
        <v>-</v>
      </c>
      <c r="F62" s="7">
        <f t="shared" si="9"/>
        <v>1307600</v>
      </c>
      <c r="G62" s="6"/>
    </row>
    <row r="63" spans="1:7" ht="23.25">
      <c r="A63" s="7" t="s">
        <v>62</v>
      </c>
      <c r="B63" s="7">
        <v>15000000</v>
      </c>
      <c r="C63" s="7">
        <v>1436032</v>
      </c>
      <c r="D63" s="7">
        <v>6399071</v>
      </c>
      <c r="E63" s="8" t="str">
        <f t="shared" si="8"/>
        <v>-</v>
      </c>
      <c r="F63" s="7">
        <f t="shared" si="9"/>
        <v>8600929</v>
      </c>
      <c r="G63" s="6"/>
    </row>
    <row r="64" spans="1:7" ht="23.25">
      <c r="A64" s="7" t="s">
        <v>63</v>
      </c>
      <c r="B64" s="7"/>
      <c r="C64" s="7"/>
      <c r="D64" s="7"/>
      <c r="E64" s="8"/>
      <c r="F64" s="7"/>
      <c r="G64" s="6"/>
    </row>
    <row r="65" spans="1:7" ht="23.25">
      <c r="A65" s="7" t="s">
        <v>64</v>
      </c>
      <c r="B65" s="11">
        <f>SUM(B57:B63)</f>
        <v>180000000</v>
      </c>
      <c r="C65" s="11">
        <v>12546775.800000001</v>
      </c>
      <c r="D65" s="11">
        <v>78601378.200000003</v>
      </c>
      <c r="E65" s="12" t="str">
        <f>IF(D65&gt;B65,"+","-")</f>
        <v>-</v>
      </c>
      <c r="F65" s="11">
        <f t="shared" si="9"/>
        <v>101398621.8</v>
      </c>
      <c r="G65" s="6"/>
    </row>
    <row r="66" spans="1:7" ht="23.25">
      <c r="A66" s="7" t="s">
        <v>65</v>
      </c>
      <c r="B66" s="7"/>
      <c r="C66" s="7"/>
      <c r="D66" s="7"/>
      <c r="E66" s="8"/>
      <c r="F66" s="7"/>
      <c r="G66" s="6"/>
    </row>
    <row r="67" spans="1:7" ht="23.25">
      <c r="A67" s="7" t="s">
        <v>66</v>
      </c>
      <c r="B67" s="7">
        <v>90000000</v>
      </c>
      <c r="C67" s="7">
        <v>2633838</v>
      </c>
      <c r="D67" s="7">
        <v>16725842.560000001</v>
      </c>
      <c r="E67" s="8" t="str">
        <f>IF(D67&gt;B67,"+","-")</f>
        <v>-</v>
      </c>
      <c r="F67" s="7">
        <f>ABS(D67-B67)</f>
        <v>73274157.439999998</v>
      </c>
      <c r="G67" s="6"/>
    </row>
    <row r="68" spans="1:7" s="9" customFormat="1" ht="23.25">
      <c r="A68" s="7" t="s">
        <v>67</v>
      </c>
      <c r="B68" s="11">
        <f>+B67</f>
        <v>90000000</v>
      </c>
      <c r="C68" s="11">
        <f>C67</f>
        <v>2633838</v>
      </c>
      <c r="D68" s="11">
        <f>D67</f>
        <v>16725842.560000001</v>
      </c>
      <c r="E68" s="12" t="str">
        <f t="shared" ref="E68:E82" si="10">IF(D68&gt;B68,"+","-")</f>
        <v>-</v>
      </c>
      <c r="F68" s="11">
        <f>ABS(D68-B68)</f>
        <v>73274157.439999998</v>
      </c>
      <c r="G68" s="6"/>
    </row>
    <row r="69" spans="1:7" ht="23.25">
      <c r="A69" s="7" t="s">
        <v>68</v>
      </c>
      <c r="B69" s="7"/>
      <c r="C69" s="7"/>
      <c r="D69" s="7"/>
      <c r="E69" s="8"/>
      <c r="F69" s="7"/>
      <c r="G69" s="6"/>
    </row>
    <row r="70" spans="1:7" ht="23.25">
      <c r="A70" s="7" t="s">
        <v>69</v>
      </c>
      <c r="B70" s="7">
        <v>15000000</v>
      </c>
      <c r="C70" s="7">
        <v>2027684</v>
      </c>
      <c r="D70" s="7">
        <v>7808292</v>
      </c>
      <c r="E70" s="8" t="str">
        <f t="shared" si="10"/>
        <v>-</v>
      </c>
      <c r="F70" s="7">
        <f t="shared" ref="F70:F83" si="11">ABS(D70-B70)</f>
        <v>7191708</v>
      </c>
      <c r="G70" s="6"/>
    </row>
    <row r="71" spans="1:7" ht="23.25">
      <c r="A71" s="7" t="s">
        <v>70</v>
      </c>
      <c r="B71" s="7">
        <v>500000</v>
      </c>
      <c r="C71" s="7">
        <v>17480</v>
      </c>
      <c r="D71" s="7">
        <v>107008</v>
      </c>
      <c r="E71" s="8" t="str">
        <f t="shared" si="10"/>
        <v>-</v>
      </c>
      <c r="F71" s="7">
        <f t="shared" si="11"/>
        <v>392992</v>
      </c>
      <c r="G71" s="6"/>
    </row>
    <row r="72" spans="1:7" s="9" customFormat="1" ht="23.25">
      <c r="A72" s="7" t="s">
        <v>71</v>
      </c>
      <c r="B72" s="7">
        <v>1000000</v>
      </c>
      <c r="C72" s="14">
        <v>47310</v>
      </c>
      <c r="D72" s="14">
        <v>167480</v>
      </c>
      <c r="E72" s="8" t="s">
        <v>7</v>
      </c>
      <c r="F72" s="7">
        <f t="shared" si="11"/>
        <v>832520</v>
      </c>
      <c r="G72" s="6"/>
    </row>
    <row r="73" spans="1:7" ht="23.25">
      <c r="A73" s="7" t="s">
        <v>72</v>
      </c>
      <c r="B73" s="7">
        <v>5000000</v>
      </c>
      <c r="C73" s="7">
        <v>327890</v>
      </c>
      <c r="D73" s="7">
        <v>2547297</v>
      </c>
      <c r="E73" s="8" t="str">
        <f t="shared" si="10"/>
        <v>-</v>
      </c>
      <c r="F73" s="7">
        <f t="shared" si="11"/>
        <v>2452703</v>
      </c>
      <c r="G73" s="6"/>
    </row>
    <row r="74" spans="1:7" ht="23.25">
      <c r="A74" s="7" t="s">
        <v>73</v>
      </c>
      <c r="B74" s="7">
        <v>4000000</v>
      </c>
      <c r="C74" s="14">
        <v>231169</v>
      </c>
      <c r="D74" s="7">
        <v>969141</v>
      </c>
      <c r="E74" s="8" t="str">
        <f t="shared" si="10"/>
        <v>-</v>
      </c>
      <c r="F74" s="7">
        <f t="shared" si="11"/>
        <v>3030859</v>
      </c>
      <c r="G74" s="6"/>
    </row>
    <row r="75" spans="1:7" ht="23.25">
      <c r="A75" s="7" t="s">
        <v>74</v>
      </c>
      <c r="B75" s="7">
        <v>80000</v>
      </c>
      <c r="C75" s="14">
        <v>13800</v>
      </c>
      <c r="D75" s="14">
        <v>30800</v>
      </c>
      <c r="E75" s="8" t="s">
        <v>7</v>
      </c>
      <c r="F75" s="7">
        <f t="shared" si="11"/>
        <v>49200</v>
      </c>
      <c r="G75" s="6"/>
    </row>
    <row r="76" spans="1:7" ht="23.25">
      <c r="A76" s="7" t="s">
        <v>75</v>
      </c>
      <c r="B76" s="7">
        <v>7700000</v>
      </c>
      <c r="C76" s="7">
        <v>532650</v>
      </c>
      <c r="D76" s="7">
        <v>1985450</v>
      </c>
      <c r="E76" s="8" t="str">
        <f>IF(D76&gt;B76,"+","-")</f>
        <v>-</v>
      </c>
      <c r="F76" s="7">
        <f>ABS(D76-B76)</f>
        <v>5714550</v>
      </c>
      <c r="G76" s="6"/>
    </row>
    <row r="77" spans="1:7" s="9" customFormat="1" ht="23.25">
      <c r="A77" s="7" t="s">
        <v>76</v>
      </c>
      <c r="B77" s="7">
        <v>14000000</v>
      </c>
      <c r="C77" s="14">
        <v>1272335</v>
      </c>
      <c r="D77" s="7">
        <v>5135195</v>
      </c>
      <c r="E77" s="8" t="str">
        <f>IF(D77&gt;B77,"+","-")</f>
        <v>-</v>
      </c>
      <c r="F77" s="7">
        <f>ABS(D77-B77)</f>
        <v>8864805</v>
      </c>
      <c r="G77" s="6"/>
    </row>
    <row r="78" spans="1:7" ht="23.25">
      <c r="A78" s="7" t="s">
        <v>77</v>
      </c>
      <c r="B78" s="7">
        <v>10000</v>
      </c>
      <c r="C78" s="14">
        <v>2020</v>
      </c>
      <c r="D78" s="14">
        <v>8080</v>
      </c>
      <c r="E78" s="8" t="str">
        <f t="shared" si="10"/>
        <v>-</v>
      </c>
      <c r="F78" s="7">
        <f>ABS(D78-B78)</f>
        <v>1920</v>
      </c>
      <c r="G78" s="6"/>
    </row>
    <row r="79" spans="1:7" ht="23.25">
      <c r="A79" s="7" t="s">
        <v>78</v>
      </c>
      <c r="B79" s="7">
        <v>12500000</v>
      </c>
      <c r="C79" s="14">
        <v>589495</v>
      </c>
      <c r="D79" s="7">
        <v>2467765</v>
      </c>
      <c r="E79" s="8" t="str">
        <f t="shared" si="10"/>
        <v>-</v>
      </c>
      <c r="F79" s="7">
        <f t="shared" si="11"/>
        <v>10032235</v>
      </c>
      <c r="G79" s="6"/>
    </row>
    <row r="80" spans="1:7" ht="23.25">
      <c r="A80" s="7" t="s">
        <v>79</v>
      </c>
      <c r="B80" s="7">
        <v>150000</v>
      </c>
      <c r="C80" s="14">
        <v>9220</v>
      </c>
      <c r="D80" s="7">
        <v>39480</v>
      </c>
      <c r="E80" s="8" t="str">
        <f t="shared" si="10"/>
        <v>-</v>
      </c>
      <c r="F80" s="7">
        <f t="shared" si="11"/>
        <v>110520</v>
      </c>
      <c r="G80" s="6"/>
    </row>
    <row r="81" spans="1:7" ht="23.25">
      <c r="A81" s="7" t="s">
        <v>80</v>
      </c>
      <c r="B81" s="7">
        <v>60000</v>
      </c>
      <c r="C81" s="14" t="s">
        <v>7</v>
      </c>
      <c r="D81" s="14" t="s">
        <v>7</v>
      </c>
      <c r="E81" s="8" t="s">
        <v>7</v>
      </c>
      <c r="F81" s="7">
        <f>B81</f>
        <v>60000</v>
      </c>
      <c r="G81" s="6"/>
    </row>
    <row r="82" spans="1:7" ht="23.25">
      <c r="A82" s="7" t="s">
        <v>81</v>
      </c>
      <c r="B82" s="11">
        <f>SUM(B70:B81)</f>
        <v>60000000</v>
      </c>
      <c r="C82" s="11">
        <v>5071053</v>
      </c>
      <c r="D82" s="11">
        <v>21265988</v>
      </c>
      <c r="E82" s="12" t="str">
        <f t="shared" si="10"/>
        <v>-</v>
      </c>
      <c r="F82" s="11">
        <f t="shared" si="11"/>
        <v>38734012</v>
      </c>
      <c r="G82" s="6"/>
    </row>
    <row r="83" spans="1:7" ht="23.25">
      <c r="A83" s="29" t="s">
        <v>82</v>
      </c>
      <c r="B83" s="23">
        <f>+B82+B68+B65+B55</f>
        <v>2500000000</v>
      </c>
      <c r="C83" s="23">
        <v>94089810.739999995</v>
      </c>
      <c r="D83" s="23">
        <v>404231829.18000001</v>
      </c>
      <c r="E83" s="24" t="str">
        <f>IF(D83&gt;B83,"+","-")</f>
        <v>-</v>
      </c>
      <c r="F83" s="11">
        <f t="shared" si="11"/>
        <v>2095768170.8199999</v>
      </c>
      <c r="G83" s="6"/>
    </row>
    <row r="84" spans="1:7" ht="23.25">
      <c r="A84" s="30"/>
      <c r="B84" s="17"/>
      <c r="C84" s="17"/>
      <c r="D84" s="17"/>
      <c r="E84" s="26"/>
      <c r="F84" s="17"/>
      <c r="G84" s="6"/>
    </row>
    <row r="85" spans="1:7" ht="23.25">
      <c r="A85" s="30"/>
      <c r="B85" s="17"/>
      <c r="C85" s="17"/>
      <c r="D85" s="17"/>
      <c r="E85" s="26"/>
      <c r="F85" s="17"/>
      <c r="G85" s="6"/>
    </row>
    <row r="86" spans="1:7" ht="23.25">
      <c r="A86" s="52" t="s">
        <v>83</v>
      </c>
      <c r="B86" s="52"/>
      <c r="C86" s="52"/>
      <c r="D86" s="52"/>
      <c r="E86" s="52"/>
      <c r="F86" s="52"/>
      <c r="G86" s="6"/>
    </row>
    <row r="87" spans="1:7" ht="23.25">
      <c r="A87" s="52"/>
      <c r="B87" s="52"/>
      <c r="C87" s="52"/>
      <c r="D87" s="52"/>
      <c r="E87" s="52"/>
      <c r="F87" s="52"/>
      <c r="G87" s="6"/>
    </row>
    <row r="88" spans="1:7" ht="23.25">
      <c r="A88" s="2" t="s">
        <v>1</v>
      </c>
      <c r="B88" s="2" t="s">
        <v>2</v>
      </c>
      <c r="C88" s="2" t="s">
        <v>3</v>
      </c>
      <c r="D88" s="2" t="s">
        <v>4</v>
      </c>
      <c r="E88" s="2" t="s">
        <v>5</v>
      </c>
      <c r="F88" s="2" t="s">
        <v>6</v>
      </c>
      <c r="G88" s="6"/>
    </row>
    <row r="89" spans="1:7" ht="23.25">
      <c r="A89" s="3"/>
      <c r="B89" s="3" t="str">
        <f>+B48</f>
        <v>ปี 2567</v>
      </c>
      <c r="C89" s="3"/>
      <c r="D89" s="3"/>
      <c r="E89" s="3" t="s">
        <v>7</v>
      </c>
      <c r="F89" s="3" t="s">
        <v>47</v>
      </c>
      <c r="G89" s="6"/>
    </row>
    <row r="90" spans="1:7" s="9" customFormat="1" ht="23.25">
      <c r="A90" s="31" t="s">
        <v>84</v>
      </c>
      <c r="B90" s="4"/>
      <c r="C90" s="4"/>
      <c r="D90" s="4"/>
      <c r="E90" s="5"/>
      <c r="F90" s="4"/>
      <c r="G90" s="6"/>
    </row>
    <row r="91" spans="1:7" ht="23.25">
      <c r="A91" s="18" t="s">
        <v>85</v>
      </c>
      <c r="B91" s="7">
        <v>150000000</v>
      </c>
      <c r="C91" s="14">
        <v>8413501.5899999999</v>
      </c>
      <c r="D91" s="7">
        <v>42121855.789999999</v>
      </c>
      <c r="E91" s="8" t="str">
        <f>IF(D91&gt;B91,"+","-")</f>
        <v>-</v>
      </c>
      <c r="F91" s="7">
        <f>ABS(D91-B91)</f>
        <v>107878144.21000001</v>
      </c>
      <c r="G91" s="6"/>
    </row>
    <row r="92" spans="1:7" ht="23.25">
      <c r="A92" s="18" t="s">
        <v>86</v>
      </c>
      <c r="B92" s="7">
        <v>29965000</v>
      </c>
      <c r="C92" s="14">
        <v>0</v>
      </c>
      <c r="D92" s="14">
        <v>0</v>
      </c>
      <c r="E92" s="8" t="str">
        <f>IF(D92&gt;B92,"+","-")</f>
        <v>-</v>
      </c>
      <c r="F92" s="7">
        <f>B92</f>
        <v>29965000</v>
      </c>
      <c r="G92" s="6"/>
    </row>
    <row r="93" spans="1:7" ht="23.25">
      <c r="A93" s="18" t="s">
        <v>87</v>
      </c>
      <c r="B93" s="7">
        <v>720000000</v>
      </c>
      <c r="C93" s="14">
        <v>203916025.84999999</v>
      </c>
      <c r="D93" s="7">
        <v>585723041.77999997</v>
      </c>
      <c r="E93" s="8" t="str">
        <f>IF(D93&gt;B93,"+","-")</f>
        <v>-</v>
      </c>
      <c r="F93" s="7">
        <f>ABS(D93-B93)</f>
        <v>134276958.22000003</v>
      </c>
      <c r="G93" s="6"/>
    </row>
    <row r="94" spans="1:7" ht="23.25">
      <c r="A94" s="18" t="s">
        <v>88</v>
      </c>
      <c r="B94" s="7">
        <v>35000</v>
      </c>
      <c r="C94" s="14">
        <v>0</v>
      </c>
      <c r="D94" s="14">
        <v>0</v>
      </c>
      <c r="E94" s="8" t="str">
        <f>IF(D94&gt;B94,"+","-")</f>
        <v>-</v>
      </c>
      <c r="F94" s="7">
        <f>B94</f>
        <v>35000</v>
      </c>
      <c r="G94" s="6"/>
    </row>
    <row r="95" spans="1:7" ht="23.25">
      <c r="A95" s="32" t="s">
        <v>89</v>
      </c>
      <c r="B95" s="11">
        <v>900000000</v>
      </c>
      <c r="C95" s="11">
        <v>212329527.44</v>
      </c>
      <c r="D95" s="11">
        <v>627844897.57000005</v>
      </c>
      <c r="E95" s="12" t="str">
        <f>IF(D95&gt;B95,"+","-")</f>
        <v>-</v>
      </c>
      <c r="F95" s="11">
        <f>ABS(D95-B95)</f>
        <v>272155102.42999995</v>
      </c>
      <c r="G95" s="6"/>
    </row>
    <row r="96" spans="1:7" ht="23.25">
      <c r="A96" s="18" t="s">
        <v>90</v>
      </c>
      <c r="B96" s="33"/>
      <c r="C96" s="33"/>
      <c r="D96" s="33"/>
      <c r="E96" s="34"/>
      <c r="F96" s="33"/>
      <c r="G96" s="6"/>
    </row>
    <row r="97" spans="1:7" ht="23.25">
      <c r="A97" s="18" t="s">
        <v>91</v>
      </c>
      <c r="B97" s="7"/>
      <c r="C97" s="7"/>
      <c r="D97" s="7"/>
      <c r="E97" s="8"/>
      <c r="F97" s="7"/>
      <c r="G97" s="6"/>
    </row>
    <row r="98" spans="1:7" ht="23.25">
      <c r="A98" s="18" t="s">
        <v>92</v>
      </c>
      <c r="B98" s="7">
        <v>50000000</v>
      </c>
      <c r="C98" s="14">
        <v>0</v>
      </c>
      <c r="D98" s="14">
        <v>0</v>
      </c>
      <c r="E98" s="14" t="s">
        <v>7</v>
      </c>
      <c r="F98" s="14">
        <f>B98</f>
        <v>50000000</v>
      </c>
      <c r="G98" s="6"/>
    </row>
    <row r="99" spans="1:7" ht="23.25">
      <c r="A99" s="18" t="s">
        <v>93</v>
      </c>
      <c r="B99" s="7">
        <v>0</v>
      </c>
      <c r="C99" s="14">
        <v>0</v>
      </c>
      <c r="D99" s="14">
        <v>0</v>
      </c>
      <c r="E99" s="14" t="s">
        <v>7</v>
      </c>
      <c r="F99" s="14">
        <f>B99</f>
        <v>0</v>
      </c>
      <c r="G99" s="6"/>
    </row>
    <row r="100" spans="1:7" ht="23.25">
      <c r="A100" s="32" t="s">
        <v>94</v>
      </c>
      <c r="B100" s="4"/>
      <c r="C100" s="35"/>
      <c r="D100" s="35"/>
      <c r="E100" s="35"/>
      <c r="F100" s="35"/>
      <c r="G100" s="6"/>
    </row>
    <row r="101" spans="1:7" ht="23.25">
      <c r="A101" s="32" t="s">
        <v>95</v>
      </c>
      <c r="B101" s="23">
        <f>SUM(B98:B99)</f>
        <v>50000000</v>
      </c>
      <c r="C101" s="14">
        <v>0</v>
      </c>
      <c r="D101" s="36"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3.25">
      <c r="A102" s="18" t="s">
        <v>96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3.25">
      <c r="A103" s="18" t="s">
        <v>97</v>
      </c>
      <c r="B103" s="7">
        <v>150000000</v>
      </c>
      <c r="C103" s="7">
        <v>63123954.479999997</v>
      </c>
      <c r="D103" s="7">
        <v>236313400.97999999</v>
      </c>
      <c r="E103" s="38" t="s">
        <v>7</v>
      </c>
      <c r="F103" s="14">
        <f t="shared" si="12"/>
        <v>86313400.979999989</v>
      </c>
      <c r="G103" s="6"/>
    </row>
    <row r="104" spans="1:7" ht="23.25">
      <c r="A104" s="18" t="s">
        <v>98</v>
      </c>
      <c r="B104" s="7">
        <v>5000000</v>
      </c>
      <c r="C104" s="14">
        <v>0</v>
      </c>
      <c r="D104" s="7">
        <v>0</v>
      </c>
      <c r="E104" s="8" t="str">
        <f>IF(D104&gt;B104,"+","-")</f>
        <v>-</v>
      </c>
      <c r="F104" s="14">
        <f t="shared" si="12"/>
        <v>5000000</v>
      </c>
      <c r="G104" s="6"/>
    </row>
    <row r="105" spans="1:7" ht="23.25">
      <c r="A105" s="18" t="s">
        <v>99</v>
      </c>
      <c r="B105" s="7">
        <v>1150000000</v>
      </c>
      <c r="C105" s="7">
        <v>13613610.66</v>
      </c>
      <c r="D105" s="7">
        <v>2495901878.2399998</v>
      </c>
      <c r="E105" s="8" t="str">
        <f>IF(D105&gt;B105,"+","-")</f>
        <v>+</v>
      </c>
      <c r="F105" s="14">
        <f t="shared" si="12"/>
        <v>1345901878.2399998</v>
      </c>
      <c r="G105" s="6"/>
    </row>
    <row r="106" spans="1:7" ht="23.25">
      <c r="A106" s="18" t="s">
        <v>100</v>
      </c>
      <c r="B106" s="7">
        <v>15000000</v>
      </c>
      <c r="C106" s="7">
        <v>586229.97</v>
      </c>
      <c r="D106" s="7">
        <v>2292840.37</v>
      </c>
      <c r="E106" s="8" t="str">
        <f t="shared" ref="E106:E110" si="13">IF(D106&gt;B106,"+","-")</f>
        <v>-</v>
      </c>
      <c r="F106" s="7">
        <f t="shared" si="12"/>
        <v>12707159.629999999</v>
      </c>
      <c r="G106" s="6"/>
    </row>
    <row r="107" spans="1:7" ht="23.25">
      <c r="A107" s="18" t="s">
        <v>101</v>
      </c>
      <c r="B107" s="7">
        <v>40000000</v>
      </c>
      <c r="C107" s="7">
        <v>3801638</v>
      </c>
      <c r="D107" s="7">
        <v>4176318</v>
      </c>
      <c r="E107" s="8" t="str">
        <f t="shared" si="13"/>
        <v>-</v>
      </c>
      <c r="F107" s="7">
        <f t="shared" si="12"/>
        <v>35823682</v>
      </c>
      <c r="G107" s="6"/>
    </row>
    <row r="108" spans="1:7" ht="23.25">
      <c r="A108" s="18" t="s">
        <v>102</v>
      </c>
      <c r="B108" s="7">
        <v>40000000</v>
      </c>
      <c r="C108" s="7">
        <v>5432023.4500000002</v>
      </c>
      <c r="D108" s="7">
        <v>13639268.67</v>
      </c>
      <c r="E108" s="8" t="str">
        <f>IF(D108&gt;B108,"+","-")</f>
        <v>-</v>
      </c>
      <c r="F108" s="7">
        <f>ABS(D108-B108)</f>
        <v>26360731.329999998</v>
      </c>
      <c r="G108" s="6"/>
    </row>
    <row r="109" spans="1:7" ht="23.25">
      <c r="A109" s="39" t="s">
        <v>103</v>
      </c>
      <c r="B109" s="11">
        <v>1400000000</v>
      </c>
      <c r="C109" s="11">
        <v>86557456.560000002</v>
      </c>
      <c r="D109" s="11">
        <v>2752323706.2600002</v>
      </c>
      <c r="E109" s="12" t="str">
        <f t="shared" si="13"/>
        <v>+</v>
      </c>
      <c r="F109" s="11">
        <f t="shared" si="12"/>
        <v>1352323706.2600002</v>
      </c>
      <c r="G109" s="6"/>
    </row>
    <row r="110" spans="1:7" ht="23.25">
      <c r="A110" s="40" t="s">
        <v>104</v>
      </c>
      <c r="B110" s="11">
        <v>90000000000</v>
      </c>
      <c r="C110" s="11">
        <v>4583284466.5500002</v>
      </c>
      <c r="D110" s="11">
        <v>24706236353.900002</v>
      </c>
      <c r="E110" s="12" t="str">
        <f t="shared" si="13"/>
        <v>-</v>
      </c>
      <c r="F110" s="11">
        <f t="shared" si="12"/>
        <v>65293763646.099998</v>
      </c>
      <c r="G110" s="6"/>
    </row>
    <row r="111" spans="1:7" ht="23.25">
      <c r="A111" s="31" t="s">
        <v>105</v>
      </c>
      <c r="B111" s="4"/>
      <c r="C111" s="4"/>
      <c r="D111" s="4"/>
      <c r="E111" s="5"/>
      <c r="F111" s="4"/>
      <c r="G111" s="6"/>
    </row>
    <row r="112" spans="1:7" ht="23.25">
      <c r="A112" s="41" t="s">
        <v>106</v>
      </c>
      <c r="B112" s="36" t="s">
        <v>7</v>
      </c>
      <c r="C112" s="36" t="s">
        <v>7</v>
      </c>
      <c r="D112" s="36" t="s">
        <v>7</v>
      </c>
      <c r="E112" s="8" t="str">
        <f>IF(D112&gt;B112,"+","-")</f>
        <v>-</v>
      </c>
      <c r="F112" s="14" t="s">
        <v>7</v>
      </c>
      <c r="G112" s="6"/>
    </row>
    <row r="113" spans="1:6" ht="23.25">
      <c r="A113" s="40" t="s">
        <v>107</v>
      </c>
      <c r="B113" s="42" t="s">
        <v>7</v>
      </c>
      <c r="C113" s="42" t="str">
        <f>+C112</f>
        <v>-</v>
      </c>
      <c r="D113" s="42" t="s">
        <v>7</v>
      </c>
      <c r="E113" s="12" t="str">
        <f>IF(D113&gt;B113,"+","-")</f>
        <v>-</v>
      </c>
      <c r="F113" s="42" t="s">
        <v>7</v>
      </c>
    </row>
    <row r="114" spans="1:6" ht="23.25">
      <c r="A114" s="40" t="s">
        <v>108</v>
      </c>
      <c r="B114" s="11">
        <v>90000000000</v>
      </c>
      <c r="C114" s="11">
        <v>4583284466.5500002</v>
      </c>
      <c r="D114" s="11">
        <v>24706236353.900002</v>
      </c>
      <c r="E114" s="12" t="str">
        <f>IF(D114&gt;B114,"+","-")</f>
        <v>-</v>
      </c>
      <c r="F114" s="11">
        <f>ABS(D114-B114)</f>
        <v>65293763646.099998</v>
      </c>
    </row>
    <row r="115" spans="1:6" ht="23.25">
      <c r="A115" s="43" t="s">
        <v>109</v>
      </c>
      <c r="B115" s="44"/>
      <c r="C115" s="44"/>
      <c r="D115" s="45"/>
      <c r="E115" s="44"/>
      <c r="F115" s="44"/>
    </row>
    <row r="116" spans="1:6" ht="29.25">
      <c r="A116" s="46"/>
      <c r="B116" s="47"/>
      <c r="C116" s="6"/>
      <c r="E116" s="48"/>
      <c r="F116" s="49"/>
    </row>
    <row r="117" spans="1:6" ht="23.25">
      <c r="A117" s="44"/>
      <c r="C117" s="47"/>
      <c r="D117" s="47"/>
      <c r="E117" s="48"/>
      <c r="F117" s="49"/>
    </row>
    <row r="118" spans="1:6" ht="23.25">
      <c r="B118" s="47"/>
      <c r="E118" s="48"/>
      <c r="F118" s="49"/>
    </row>
    <row r="122" spans="1:6">
      <c r="C122" s="47"/>
      <c r="D122" s="47"/>
    </row>
    <row r="196" spans="1:1">
      <c r="A196" s="50"/>
    </row>
    <row r="197" spans="1:1">
      <c r="A197" s="50"/>
    </row>
    <row r="198" spans="1:1">
      <c r="A198" s="50"/>
    </row>
    <row r="199" spans="1:1">
      <c r="A199" s="50"/>
    </row>
    <row r="200" spans="1:1">
      <c r="A200" s="50"/>
    </row>
    <row r="201" spans="1:1">
      <c r="A201" s="50"/>
    </row>
    <row r="202" spans="1:1">
      <c r="A202" s="50"/>
    </row>
    <row r="203" spans="1:1">
      <c r="A203" s="50"/>
    </row>
    <row r="204" spans="1:1">
      <c r="A204" s="50"/>
    </row>
    <row r="205" spans="1:1">
      <c r="A205" s="50"/>
    </row>
    <row r="206" spans="1:1">
      <c r="A206" s="50"/>
    </row>
    <row r="207" spans="1:1">
      <c r="A207" s="50"/>
    </row>
    <row r="208" spans="1:1">
      <c r="A208" s="50"/>
    </row>
    <row r="209" spans="1:1">
      <c r="A209" s="50"/>
    </row>
    <row r="210" spans="1:1">
      <c r="A210" s="50"/>
    </row>
    <row r="211" spans="1:1">
      <c r="A211" s="50"/>
    </row>
    <row r="212" spans="1:1">
      <c r="A212" s="50"/>
    </row>
    <row r="213" spans="1:1">
      <c r="A213" s="50"/>
    </row>
    <row r="214" spans="1:1">
      <c r="A214" s="50"/>
    </row>
    <row r="215" spans="1:1">
      <c r="A215" s="50"/>
    </row>
    <row r="216" spans="1:1">
      <c r="A216" s="50"/>
    </row>
    <row r="217" spans="1:1">
      <c r="A217" s="50"/>
    </row>
    <row r="218" spans="1:1">
      <c r="A218" s="50"/>
    </row>
    <row r="219" spans="1:1">
      <c r="A219" s="50"/>
    </row>
    <row r="220" spans="1:1">
      <c r="A220" s="50"/>
    </row>
    <row r="221" spans="1:1">
      <c r="A221" s="50"/>
    </row>
    <row r="222" spans="1:1">
      <c r="A222" s="50"/>
    </row>
    <row r="223" spans="1:1">
      <c r="A223" s="50"/>
    </row>
    <row r="224" spans="1:1">
      <c r="A224" s="50"/>
    </row>
    <row r="225" spans="1:1">
      <c r="A225" s="50"/>
    </row>
    <row r="226" spans="1:1">
      <c r="A226" s="50"/>
    </row>
    <row r="227" spans="1:1">
      <c r="A227" s="50"/>
    </row>
    <row r="228" spans="1:1">
      <c r="A228" s="50"/>
    </row>
    <row r="229" spans="1:1">
      <c r="A229" s="50"/>
    </row>
    <row r="230" spans="1:1">
      <c r="A230" s="50"/>
    </row>
    <row r="231" spans="1:1">
      <c r="A231" s="50"/>
    </row>
    <row r="232" spans="1:1">
      <c r="A232" s="50"/>
    </row>
    <row r="233" spans="1:1">
      <c r="A233" s="50"/>
    </row>
    <row r="234" spans="1:1">
      <c r="A234" s="50"/>
    </row>
    <row r="235" spans="1:1">
      <c r="A235" s="50"/>
    </row>
    <row r="236" spans="1:1">
      <c r="A236" s="50"/>
    </row>
    <row r="237" spans="1:1">
      <c r="A237" s="50"/>
    </row>
    <row r="238" spans="1:1">
      <c r="A238" s="50"/>
    </row>
    <row r="239" spans="1:1">
      <c r="A239" s="50"/>
    </row>
    <row r="240" spans="1:1">
      <c r="A240" s="50"/>
    </row>
    <row r="241" spans="1:1">
      <c r="A241" s="50"/>
    </row>
    <row r="242" spans="1:1">
      <c r="A242" s="50"/>
    </row>
    <row r="243" spans="1:1">
      <c r="A243" s="50"/>
    </row>
    <row r="244" spans="1:1">
      <c r="A244" s="50"/>
    </row>
    <row r="245" spans="1:1">
      <c r="A245" s="50"/>
    </row>
    <row r="246" spans="1:1">
      <c r="A246" s="50"/>
    </row>
    <row r="247" spans="1:1">
      <c r="A247" s="50"/>
    </row>
    <row r="248" spans="1:1">
      <c r="A248" s="50"/>
    </row>
    <row r="249" spans="1:1">
      <c r="A249" s="50"/>
    </row>
    <row r="250" spans="1:1">
      <c r="A250" s="50"/>
    </row>
    <row r="251" spans="1:1">
      <c r="A251" s="50"/>
    </row>
    <row r="252" spans="1:1">
      <c r="A252" s="50"/>
    </row>
    <row r="253" spans="1:1">
      <c r="A253" s="50"/>
    </row>
    <row r="254" spans="1:1">
      <c r="A254" s="50"/>
    </row>
    <row r="255" spans="1:1">
      <c r="A255" s="50"/>
    </row>
    <row r="256" spans="1:1">
      <c r="A256" s="50"/>
    </row>
    <row r="257" spans="1:1">
      <c r="A257" s="50"/>
    </row>
    <row r="258" spans="1:1">
      <c r="A258" s="50"/>
    </row>
    <row r="259" spans="1:1">
      <c r="A259" s="50"/>
    </row>
    <row r="260" spans="1:1">
      <c r="A260" s="50"/>
    </row>
    <row r="261" spans="1:1">
      <c r="A261" s="50"/>
    </row>
    <row r="262" spans="1:1">
      <c r="A262" s="50"/>
    </row>
    <row r="263" spans="1:1">
      <c r="A263" s="50"/>
    </row>
    <row r="264" spans="1:1">
      <c r="A264" s="50"/>
    </row>
    <row r="265" spans="1:1">
      <c r="A265" s="50"/>
    </row>
    <row r="266" spans="1:1">
      <c r="A266" s="50"/>
    </row>
    <row r="267" spans="1:1">
      <c r="A267" s="50"/>
    </row>
    <row r="268" spans="1:1">
      <c r="A268" s="50"/>
    </row>
    <row r="269" spans="1:1">
      <c r="A269" s="50"/>
    </row>
    <row r="270" spans="1:1">
      <c r="A270" s="50"/>
    </row>
    <row r="271" spans="1:1">
      <c r="A271" s="50"/>
    </row>
    <row r="272" spans="1:1">
      <c r="A272" s="50"/>
    </row>
    <row r="273" spans="1:1">
      <c r="A273" s="50"/>
    </row>
    <row r="274" spans="1:1">
      <c r="A274" s="50"/>
    </row>
    <row r="275" spans="1:1">
      <c r="A275" s="50"/>
    </row>
    <row r="276" spans="1:1">
      <c r="A276" s="50"/>
    </row>
    <row r="277" spans="1:1">
      <c r="A277" s="50"/>
    </row>
    <row r="278" spans="1:1">
      <c r="A278" s="50"/>
    </row>
    <row r="279" spans="1:1">
      <c r="A279" s="50"/>
    </row>
    <row r="280" spans="1:1">
      <c r="A280" s="50"/>
    </row>
    <row r="282" spans="1:1">
      <c r="A282" s="6"/>
    </row>
    <row r="283" spans="1:1">
      <c r="A283" s="6"/>
    </row>
    <row r="284" spans="1:1">
      <c r="A284" s="51"/>
    </row>
    <row r="285" spans="1:1">
      <c r="A285" s="6"/>
    </row>
    <row r="286" spans="1: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86"/>
  <sheetViews>
    <sheetView workbookViewId="0">
      <selection activeCell="B16" sqref="B16"/>
    </sheetView>
  </sheetViews>
  <sheetFormatPr defaultRowHeight="21"/>
  <cols>
    <col min="1" max="1" width="47" style="1" customWidth="1"/>
    <col min="2" max="2" width="17.42578125" style="1" bestFit="1" customWidth="1"/>
    <col min="3" max="3" width="17.7109375" style="1" customWidth="1"/>
    <col min="4" max="4" width="17.42578125" style="1" customWidth="1"/>
    <col min="5" max="5" width="3.85546875" style="1" customWidth="1"/>
    <col min="6" max="6" width="17.42578125" style="1" customWidth="1"/>
    <col min="7" max="7" width="17.140625" style="1" customWidth="1"/>
    <col min="8" max="256" width="9.140625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.140625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.140625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.140625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.140625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.140625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.140625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.140625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.140625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.140625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.140625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.140625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.140625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.140625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.140625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.140625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.140625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.140625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.140625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.140625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.140625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.140625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.140625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.140625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.140625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.140625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.140625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.140625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.140625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.140625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.140625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.140625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.140625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.140625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.140625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.140625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.140625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.140625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.140625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.140625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.140625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.140625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.140625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.140625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.140625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.140625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.140625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.140625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.140625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.140625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.140625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.140625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.140625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.140625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.140625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.140625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.140625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.140625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.140625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.140625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.140625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.140625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.140625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.140625" style="1"/>
  </cols>
  <sheetData>
    <row r="1" spans="1:7" ht="23.25">
      <c r="A1" s="53" t="s">
        <v>0</v>
      </c>
      <c r="B1" s="53"/>
      <c r="C1" s="53"/>
      <c r="D1" s="53"/>
      <c r="E1" s="53"/>
      <c r="F1" s="53"/>
    </row>
    <row r="2" spans="1:7" ht="23.25">
      <c r="A2" s="54" t="s">
        <v>114</v>
      </c>
      <c r="B2" s="54"/>
      <c r="C2" s="54"/>
      <c r="D2" s="54"/>
      <c r="E2" s="54"/>
      <c r="F2" s="54"/>
    </row>
    <row r="3" spans="1:7" ht="23.25">
      <c r="A3" s="52" t="s">
        <v>115</v>
      </c>
      <c r="B3" s="52"/>
      <c r="C3" s="52"/>
      <c r="D3" s="52"/>
      <c r="E3" s="52"/>
      <c r="F3" s="52"/>
    </row>
    <row r="4" spans="1:7" ht="23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3.25">
      <c r="A5" s="3"/>
      <c r="B5" s="3" t="s">
        <v>116</v>
      </c>
      <c r="C5" s="3"/>
      <c r="D5" s="3"/>
      <c r="E5" s="3" t="s">
        <v>7</v>
      </c>
      <c r="F5" s="3" t="s">
        <v>8</v>
      </c>
    </row>
    <row r="6" spans="1:7" ht="23.25">
      <c r="A6" s="4" t="s">
        <v>9</v>
      </c>
      <c r="B6" s="4"/>
      <c r="C6" s="4"/>
      <c r="D6" s="4"/>
      <c r="E6" s="5"/>
      <c r="F6" s="4"/>
      <c r="G6" s="6"/>
    </row>
    <row r="7" spans="1:7" ht="23.25">
      <c r="A7" s="7" t="s">
        <v>10</v>
      </c>
      <c r="B7" s="7"/>
      <c r="C7" s="7"/>
      <c r="D7" s="7"/>
      <c r="E7" s="8"/>
      <c r="F7" s="7"/>
      <c r="G7" s="6"/>
    </row>
    <row r="8" spans="1:7" ht="23.25">
      <c r="A8" s="7" t="s">
        <v>11</v>
      </c>
      <c r="B8" s="7"/>
      <c r="C8" s="7"/>
      <c r="D8" s="7"/>
      <c r="E8" s="8"/>
      <c r="F8" s="7"/>
      <c r="G8" s="6"/>
    </row>
    <row r="9" spans="1:7" ht="23.25">
      <c r="A9" s="7" t="s">
        <v>12</v>
      </c>
      <c r="B9" s="7">
        <v>4000000</v>
      </c>
      <c r="C9" s="7">
        <v>437500.3</v>
      </c>
      <c r="D9" s="7">
        <v>1214031.25</v>
      </c>
      <c r="E9" s="8" t="str">
        <f>IF(D9&gt;B9,"+","-")</f>
        <v>-</v>
      </c>
      <c r="F9" s="7">
        <f>ABS(D9-B9)</f>
        <v>2785968.75</v>
      </c>
      <c r="G9" s="6"/>
    </row>
    <row r="10" spans="1:7" s="9" customFormat="1" ht="23.25">
      <c r="A10" s="7" t="s">
        <v>13</v>
      </c>
      <c r="B10" s="7">
        <v>350000000</v>
      </c>
      <c r="C10" s="7">
        <v>16313072.58</v>
      </c>
      <c r="D10" s="7">
        <v>69483292.069999993</v>
      </c>
      <c r="E10" s="8" t="str">
        <f t="shared" ref="E10:E16" si="0">IF(D10&gt;B10,"+","-")</f>
        <v>-</v>
      </c>
      <c r="F10" s="7">
        <f t="shared" ref="F10:F16" si="1">ABS(D10-B10)</f>
        <v>280516707.93000001</v>
      </c>
      <c r="G10" s="6"/>
    </row>
    <row r="11" spans="1:7" ht="23.25">
      <c r="A11" s="7" t="s">
        <v>14</v>
      </c>
      <c r="B11" s="7">
        <v>1290000000</v>
      </c>
      <c r="C11" s="7">
        <v>156266372.47999999</v>
      </c>
      <c r="D11" s="7">
        <v>286519983.18000001</v>
      </c>
      <c r="E11" s="8" t="str">
        <f t="shared" si="0"/>
        <v>-</v>
      </c>
      <c r="F11" s="7">
        <f t="shared" si="1"/>
        <v>1003480016.8199999</v>
      </c>
      <c r="G11" s="6"/>
    </row>
    <row r="12" spans="1:7" ht="23.25">
      <c r="A12" s="7" t="s">
        <v>15</v>
      </c>
      <c r="B12" s="7">
        <v>1000000</v>
      </c>
      <c r="C12" s="7">
        <v>80680</v>
      </c>
      <c r="D12" s="7">
        <v>439368</v>
      </c>
      <c r="E12" s="8" t="str">
        <f t="shared" si="0"/>
        <v>-</v>
      </c>
      <c r="F12" s="7">
        <f t="shared" si="1"/>
        <v>560632</v>
      </c>
      <c r="G12" s="6"/>
    </row>
    <row r="13" spans="1:7" ht="23.25">
      <c r="A13" s="7" t="s">
        <v>16</v>
      </c>
      <c r="B13" s="7">
        <v>200000000</v>
      </c>
      <c r="C13" s="7">
        <v>15818538.640000001</v>
      </c>
      <c r="D13" s="7">
        <v>80931513.609999999</v>
      </c>
      <c r="E13" s="8" t="str">
        <f t="shared" si="0"/>
        <v>-</v>
      </c>
      <c r="F13" s="7">
        <f t="shared" si="1"/>
        <v>119068486.39</v>
      </c>
      <c r="G13" s="6"/>
    </row>
    <row r="14" spans="1:7" ht="23.25">
      <c r="A14" s="7" t="s">
        <v>17</v>
      </c>
      <c r="B14" s="7">
        <v>5000000</v>
      </c>
      <c r="C14" s="7">
        <v>730316.75</v>
      </c>
      <c r="D14" s="7">
        <v>4219797.5</v>
      </c>
      <c r="E14" s="8" t="str">
        <f t="shared" si="0"/>
        <v>-</v>
      </c>
      <c r="F14" s="7">
        <f t="shared" si="1"/>
        <v>780202.5</v>
      </c>
      <c r="G14" s="6"/>
    </row>
    <row r="15" spans="1:7" ht="23.25">
      <c r="A15" s="7" t="s">
        <v>18</v>
      </c>
      <c r="B15" s="10">
        <v>15000000000</v>
      </c>
      <c r="C15" s="7">
        <v>53500584.600000001</v>
      </c>
      <c r="D15" s="7">
        <v>1901057697.27</v>
      </c>
      <c r="E15" s="8" t="str">
        <f>IF(D15&gt;B15,"+","-")</f>
        <v>-</v>
      </c>
      <c r="F15" s="7">
        <f>ABS(D15-B15)</f>
        <v>13098942302.73</v>
      </c>
      <c r="G15" s="6"/>
    </row>
    <row r="16" spans="1:7" ht="23.25">
      <c r="A16" s="7" t="s">
        <v>19</v>
      </c>
      <c r="B16" s="11">
        <v>16850000000</v>
      </c>
      <c r="C16" s="11">
        <v>243147065.34999999</v>
      </c>
      <c r="D16" s="11">
        <v>2343865682.8800001</v>
      </c>
      <c r="E16" s="12" t="str">
        <f t="shared" si="0"/>
        <v>-</v>
      </c>
      <c r="F16" s="11">
        <f t="shared" si="1"/>
        <v>14506134317.119999</v>
      </c>
      <c r="G16" s="6"/>
    </row>
    <row r="17" spans="1:7" ht="23.25">
      <c r="A17" s="7" t="s">
        <v>20</v>
      </c>
      <c r="B17" s="4"/>
      <c r="C17" s="4"/>
      <c r="D17" s="4"/>
      <c r="E17" s="5"/>
      <c r="F17" s="4"/>
      <c r="G17" s="6"/>
    </row>
    <row r="18" spans="1:7" s="9" customFormat="1" ht="23.25">
      <c r="A18" s="7" t="s">
        <v>21</v>
      </c>
      <c r="B18" s="13">
        <v>32800000000</v>
      </c>
      <c r="C18" s="7">
        <v>3042009372.6599998</v>
      </c>
      <c r="D18" s="7">
        <v>10578701220.85</v>
      </c>
      <c r="E18" s="8" t="str">
        <f t="shared" ref="E18:E27" si="2">IF(D18&gt;B18,"+","-")</f>
        <v>-</v>
      </c>
      <c r="F18" s="7">
        <f t="shared" ref="F18:F27" si="3">ABS(D18-B18)</f>
        <v>22221298779.150002</v>
      </c>
      <c r="G18" s="6"/>
    </row>
    <row r="19" spans="1:7" ht="23.25">
      <c r="A19" s="7" t="s">
        <v>22</v>
      </c>
      <c r="B19" s="13">
        <v>14500000000</v>
      </c>
      <c r="C19" s="14">
        <v>1194446336.49</v>
      </c>
      <c r="D19" s="7">
        <v>6192828145.0699997</v>
      </c>
      <c r="E19" s="15" t="str">
        <f t="shared" si="2"/>
        <v>-</v>
      </c>
      <c r="F19" s="7">
        <f t="shared" si="3"/>
        <v>8307171854.9300003</v>
      </c>
      <c r="G19" s="6"/>
    </row>
    <row r="20" spans="1:7" ht="23.25">
      <c r="A20" s="7" t="s">
        <v>23</v>
      </c>
      <c r="B20" s="13">
        <v>4900000000</v>
      </c>
      <c r="C20" s="14">
        <v>315313919.06</v>
      </c>
      <c r="D20" s="14">
        <v>1689478354.97</v>
      </c>
      <c r="E20" s="8" t="s">
        <v>7</v>
      </c>
      <c r="F20" s="7">
        <f t="shared" si="3"/>
        <v>3210521645.0299997</v>
      </c>
      <c r="G20" s="6"/>
    </row>
    <row r="21" spans="1:7" ht="23.25">
      <c r="A21" s="7" t="s">
        <v>24</v>
      </c>
      <c r="B21" s="16">
        <v>12200000000</v>
      </c>
      <c r="C21" s="14">
        <v>1028008271</v>
      </c>
      <c r="D21" s="17">
        <v>4609571428</v>
      </c>
      <c r="E21" s="8" t="str">
        <f t="shared" si="2"/>
        <v>-</v>
      </c>
      <c r="F21" s="7">
        <f t="shared" si="3"/>
        <v>7590428572</v>
      </c>
      <c r="G21" s="6"/>
    </row>
    <row r="22" spans="1:7" ht="23.25">
      <c r="A22" s="18" t="s">
        <v>25</v>
      </c>
      <c r="B22" s="16"/>
      <c r="C22" s="7"/>
      <c r="D22" s="17"/>
      <c r="E22" s="8"/>
      <c r="F22" s="19"/>
      <c r="G22" s="20"/>
    </row>
    <row r="23" spans="1:7" ht="23.25">
      <c r="A23" s="7" t="s">
        <v>26</v>
      </c>
      <c r="B23" s="13">
        <v>3790000000</v>
      </c>
      <c r="C23" s="7">
        <v>484326110.74000001</v>
      </c>
      <c r="D23" s="7">
        <v>1800136041.22</v>
      </c>
      <c r="E23" s="8" t="str">
        <f>IF(D23&gt;B23,"+","-")</f>
        <v>-</v>
      </c>
      <c r="F23" s="7">
        <f>ABS(D23-B23)</f>
        <v>1989863958.78</v>
      </c>
      <c r="G23" s="6"/>
    </row>
    <row r="24" spans="1:7" ht="23.25">
      <c r="A24" s="7" t="s">
        <v>27</v>
      </c>
      <c r="B24" s="7">
        <v>4800000</v>
      </c>
      <c r="C24" s="14">
        <v>136362.5</v>
      </c>
      <c r="D24" s="14">
        <v>493836.7</v>
      </c>
      <c r="E24" s="8" t="s">
        <v>7</v>
      </c>
      <c r="F24" s="7">
        <f>ABS(D24-B24)</f>
        <v>4306163.3</v>
      </c>
      <c r="G24" s="6"/>
    </row>
    <row r="25" spans="1:7" ht="23.25">
      <c r="A25" s="7" t="s">
        <v>28</v>
      </c>
      <c r="B25" s="7">
        <v>200000</v>
      </c>
      <c r="C25" s="14">
        <v>10480</v>
      </c>
      <c r="D25" s="14">
        <v>95630</v>
      </c>
      <c r="E25" s="8" t="s">
        <v>7</v>
      </c>
      <c r="F25" s="7">
        <f>ABS(D25-B25)</f>
        <v>104370</v>
      </c>
      <c r="G25" s="6"/>
    </row>
    <row r="26" spans="1:7" ht="23.25">
      <c r="A26" s="7" t="s">
        <v>29</v>
      </c>
      <c r="B26" s="7">
        <v>105000000</v>
      </c>
      <c r="C26" s="7">
        <v>2982720</v>
      </c>
      <c r="D26" s="7">
        <v>17046219</v>
      </c>
      <c r="E26" s="8" t="str">
        <f>IF(D26&gt;B26,"+","-")</f>
        <v>-</v>
      </c>
      <c r="F26" s="7">
        <f>ABS(D26-B26)</f>
        <v>87953781</v>
      </c>
      <c r="G26" s="6"/>
    </row>
    <row r="27" spans="1:7" ht="23.25">
      <c r="A27" s="7" t="s">
        <v>30</v>
      </c>
      <c r="B27" s="21">
        <v>68300000000</v>
      </c>
      <c r="C27" s="21">
        <v>6067233572.4499998</v>
      </c>
      <c r="D27" s="21">
        <v>24888350875.810001</v>
      </c>
      <c r="E27" s="12" t="str">
        <f t="shared" si="2"/>
        <v>-</v>
      </c>
      <c r="F27" s="11">
        <f t="shared" si="3"/>
        <v>43411649124.190002</v>
      </c>
      <c r="G27" s="6"/>
    </row>
    <row r="28" spans="1:7" ht="23.25">
      <c r="A28" s="22" t="s">
        <v>31</v>
      </c>
      <c r="B28" s="23">
        <v>85150000000</v>
      </c>
      <c r="C28" s="23">
        <v>6310380637.8000002</v>
      </c>
      <c r="D28" s="23">
        <v>27232216558.689999</v>
      </c>
      <c r="E28" s="24" t="str">
        <f>IF(D28&gt;B28,"+","-")</f>
        <v>-</v>
      </c>
      <c r="F28" s="23">
        <f>ABS(D28-B28)</f>
        <v>57917783441.309998</v>
      </c>
      <c r="G28" s="6"/>
    </row>
    <row r="29" spans="1:7" ht="23.25">
      <c r="A29" s="7" t="s">
        <v>32</v>
      </c>
      <c r="B29" s="4"/>
      <c r="C29" s="4"/>
      <c r="D29" s="4"/>
      <c r="E29" s="5"/>
      <c r="F29" s="4"/>
      <c r="G29" s="6"/>
    </row>
    <row r="30" spans="1:7" ht="23.25">
      <c r="A30" s="7" t="s">
        <v>33</v>
      </c>
      <c r="B30" s="7"/>
      <c r="C30" s="7"/>
      <c r="D30" s="7"/>
      <c r="E30" s="8"/>
      <c r="F30" s="7"/>
      <c r="G30" s="6"/>
    </row>
    <row r="31" spans="1:7" s="9" customFormat="1" ht="23.25">
      <c r="A31" s="7" t="s">
        <v>34</v>
      </c>
      <c r="B31" s="7">
        <v>800000000</v>
      </c>
      <c r="C31" s="7">
        <v>52646450</v>
      </c>
      <c r="D31" s="7">
        <v>238357425</v>
      </c>
      <c r="E31" s="8" t="str">
        <f t="shared" ref="E31:E38" si="4">IF(D31&gt;B31,"+","-")</f>
        <v>-</v>
      </c>
      <c r="F31" s="7">
        <f t="shared" ref="F31:F42" si="5">ABS(D31-B31)</f>
        <v>561642575</v>
      </c>
      <c r="G31" s="6"/>
    </row>
    <row r="32" spans="1:7" ht="23.25">
      <c r="A32" s="7" t="s">
        <v>35</v>
      </c>
      <c r="B32" s="7">
        <v>42700000</v>
      </c>
      <c r="C32" s="7">
        <v>3108870</v>
      </c>
      <c r="D32" s="7">
        <v>15007710</v>
      </c>
      <c r="E32" s="8" t="str">
        <f t="shared" si="4"/>
        <v>-</v>
      </c>
      <c r="F32" s="7">
        <f t="shared" si="5"/>
        <v>27692290</v>
      </c>
      <c r="G32" s="6"/>
    </row>
    <row r="33" spans="1:7" ht="23.25">
      <c r="A33" s="7" t="s">
        <v>36</v>
      </c>
      <c r="B33" s="7">
        <v>37000000</v>
      </c>
      <c r="C33" s="7">
        <v>2555582.16</v>
      </c>
      <c r="D33" s="7">
        <v>15162310.92</v>
      </c>
      <c r="E33" s="8" t="str">
        <f t="shared" si="4"/>
        <v>-</v>
      </c>
      <c r="F33" s="7">
        <f t="shared" si="5"/>
        <v>21837689.079999998</v>
      </c>
      <c r="G33" s="6"/>
    </row>
    <row r="34" spans="1:7" s="9" customFormat="1" ht="23.25">
      <c r="A34" s="7" t="s">
        <v>37</v>
      </c>
      <c r="B34" s="7">
        <v>60000000</v>
      </c>
      <c r="C34" s="7">
        <v>3971173.17</v>
      </c>
      <c r="D34" s="7">
        <v>20894465.579999998</v>
      </c>
      <c r="E34" s="8" t="str">
        <f t="shared" si="4"/>
        <v>-</v>
      </c>
      <c r="F34" s="7">
        <f t="shared" si="5"/>
        <v>39105534.420000002</v>
      </c>
      <c r="G34" s="6"/>
    </row>
    <row r="35" spans="1:7" ht="23.25">
      <c r="A35" s="7" t="s">
        <v>38</v>
      </c>
      <c r="B35" s="7">
        <v>5000</v>
      </c>
      <c r="C35" s="14" t="s">
        <v>7</v>
      </c>
      <c r="D35" s="14" t="s">
        <v>7</v>
      </c>
      <c r="E35" s="8" t="str">
        <f t="shared" si="4"/>
        <v>+</v>
      </c>
      <c r="F35" s="7">
        <f>B35</f>
        <v>5000</v>
      </c>
      <c r="G35" s="6"/>
    </row>
    <row r="36" spans="1:7" ht="23.25">
      <c r="A36" s="7" t="s">
        <v>39</v>
      </c>
      <c r="B36" s="7">
        <v>77000000</v>
      </c>
      <c r="C36" s="7">
        <v>6129270</v>
      </c>
      <c r="D36" s="7">
        <v>31466243</v>
      </c>
      <c r="E36" s="8" t="str">
        <f t="shared" si="4"/>
        <v>-</v>
      </c>
      <c r="F36" s="7">
        <f t="shared" si="5"/>
        <v>45533757</v>
      </c>
      <c r="G36" s="6"/>
    </row>
    <row r="37" spans="1:7" ht="23.25">
      <c r="A37" s="7" t="s">
        <v>40</v>
      </c>
      <c r="B37" s="25">
        <v>900000</v>
      </c>
      <c r="C37" s="7">
        <v>55266</v>
      </c>
      <c r="D37" s="7">
        <v>262638</v>
      </c>
      <c r="E37" s="8" t="str">
        <f t="shared" si="4"/>
        <v>-</v>
      </c>
      <c r="F37" s="7">
        <f t="shared" si="5"/>
        <v>637362</v>
      </c>
      <c r="G37" s="6"/>
    </row>
    <row r="38" spans="1:7" ht="23.25">
      <c r="A38" s="7" t="s">
        <v>41</v>
      </c>
      <c r="B38" s="25">
        <v>13000000</v>
      </c>
      <c r="C38" s="7">
        <v>899050</v>
      </c>
      <c r="D38" s="7">
        <v>4487600</v>
      </c>
      <c r="E38" s="8" t="str">
        <f t="shared" si="4"/>
        <v>-</v>
      </c>
      <c r="F38" s="7">
        <f t="shared" si="5"/>
        <v>8512400</v>
      </c>
      <c r="G38" s="6"/>
    </row>
    <row r="39" spans="1:7" s="9" customFormat="1" ht="23.25">
      <c r="A39" s="7" t="s">
        <v>42</v>
      </c>
      <c r="B39" s="7">
        <v>360000</v>
      </c>
      <c r="C39" s="14">
        <v>0</v>
      </c>
      <c r="D39" s="14">
        <v>500</v>
      </c>
      <c r="E39" s="8" t="s">
        <v>7</v>
      </c>
      <c r="F39" s="7">
        <f t="shared" si="5"/>
        <v>359500</v>
      </c>
      <c r="G39" s="6"/>
    </row>
    <row r="40" spans="1:7" s="9" customFormat="1" ht="23.25">
      <c r="A40" s="7" t="s">
        <v>43</v>
      </c>
      <c r="B40" s="7">
        <v>35000</v>
      </c>
      <c r="C40" s="14">
        <v>375</v>
      </c>
      <c r="D40" s="14">
        <v>17450</v>
      </c>
      <c r="E40" s="8" t="s">
        <v>7</v>
      </c>
      <c r="F40" s="7">
        <f t="shared" si="5"/>
        <v>17550</v>
      </c>
      <c r="G40" s="6"/>
    </row>
    <row r="41" spans="1:7" s="9" customFormat="1" ht="23.25">
      <c r="A41" s="7" t="s">
        <v>44</v>
      </c>
      <c r="B41" s="7">
        <v>42700000</v>
      </c>
      <c r="C41" s="14">
        <v>0</v>
      </c>
      <c r="D41" s="14">
        <v>0</v>
      </c>
      <c r="E41" s="8" t="s">
        <v>7</v>
      </c>
      <c r="F41" s="7">
        <f t="shared" si="5"/>
        <v>42700000</v>
      </c>
      <c r="G41" s="6"/>
    </row>
    <row r="42" spans="1:7" s="9" customFormat="1" ht="23.25">
      <c r="A42" s="7" t="s">
        <v>45</v>
      </c>
      <c r="B42" s="7">
        <v>13000000</v>
      </c>
      <c r="C42" s="14">
        <v>750</v>
      </c>
      <c r="D42" s="14">
        <v>25500</v>
      </c>
      <c r="E42" s="8" t="s">
        <v>7</v>
      </c>
      <c r="F42" s="7">
        <f t="shared" si="5"/>
        <v>12974500</v>
      </c>
      <c r="G42" s="6"/>
    </row>
    <row r="43" spans="1:7" ht="23.25">
      <c r="A43" s="23"/>
      <c r="B43" s="23"/>
      <c r="C43" s="23"/>
      <c r="D43" s="23"/>
      <c r="E43" s="24"/>
      <c r="F43" s="23"/>
      <c r="G43" s="6"/>
    </row>
    <row r="44" spans="1:7" ht="23.25">
      <c r="A44" s="17"/>
      <c r="B44" s="25"/>
      <c r="C44" s="17"/>
      <c r="D44" s="17"/>
      <c r="E44" s="26"/>
      <c r="F44" s="17"/>
      <c r="G44" s="6"/>
    </row>
    <row r="45" spans="1:7" ht="23.25">
      <c r="A45" s="52" t="s">
        <v>46</v>
      </c>
      <c r="B45" s="52"/>
      <c r="C45" s="52"/>
      <c r="D45" s="52"/>
      <c r="E45" s="52"/>
      <c r="F45" s="52"/>
      <c r="G45" s="6"/>
    </row>
    <row r="46" spans="1:7" ht="23.25">
      <c r="A46" s="52"/>
      <c r="B46" s="52"/>
      <c r="C46" s="52"/>
      <c r="D46" s="52"/>
      <c r="E46" s="52"/>
      <c r="F46" s="52"/>
      <c r="G46" s="6"/>
    </row>
    <row r="47" spans="1:7" s="9" customFormat="1" ht="23.25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3.25">
      <c r="A48" s="3"/>
      <c r="B48" s="3" t="str">
        <f>+B5</f>
        <v>ปี 2567</v>
      </c>
      <c r="C48" s="3"/>
      <c r="D48" s="3"/>
      <c r="E48" s="3" t="s">
        <v>7</v>
      </c>
      <c r="F48" s="3" t="s">
        <v>47</v>
      </c>
      <c r="G48" s="6"/>
    </row>
    <row r="49" spans="1:7" s="9" customFormat="1" ht="23.25">
      <c r="A49" s="27" t="s">
        <v>48</v>
      </c>
      <c r="B49" s="28"/>
      <c r="C49" s="28"/>
      <c r="D49" s="28"/>
      <c r="E49" s="28"/>
      <c r="F49" s="28"/>
      <c r="G49" s="6"/>
    </row>
    <row r="50" spans="1:7" s="9" customFormat="1" ht="23.25">
      <c r="A50" s="7" t="s">
        <v>49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3.25">
      <c r="A51" s="7" t="s">
        <v>50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3.25">
      <c r="A52" s="7" t="s">
        <v>51</v>
      </c>
      <c r="B52" s="7">
        <v>98000000</v>
      </c>
      <c r="C52" s="7">
        <v>9998780</v>
      </c>
      <c r="D52" s="7">
        <v>41174514</v>
      </c>
      <c r="E52" s="8" t="str">
        <f t="shared" si="6"/>
        <v>-</v>
      </c>
      <c r="F52" s="7">
        <f t="shared" si="7"/>
        <v>56825486</v>
      </c>
      <c r="G52" s="6"/>
    </row>
    <row r="53" spans="1:7" s="9" customFormat="1" ht="23.25">
      <c r="A53" s="7" t="s">
        <v>52</v>
      </c>
      <c r="B53" s="7">
        <v>300000</v>
      </c>
      <c r="C53" s="14">
        <v>29652</v>
      </c>
      <c r="D53" s="14">
        <v>177482.25</v>
      </c>
      <c r="E53" s="8" t="s">
        <v>7</v>
      </c>
      <c r="F53" s="7">
        <f t="shared" si="7"/>
        <v>122517.75</v>
      </c>
      <c r="G53" s="6"/>
    </row>
    <row r="54" spans="1:7" s="9" customFormat="1" ht="23.25">
      <c r="A54" s="7" t="s">
        <v>53</v>
      </c>
      <c r="B54" s="14">
        <v>70000000</v>
      </c>
      <c r="C54" s="7">
        <v>0</v>
      </c>
      <c r="D54" s="14">
        <v>0</v>
      </c>
      <c r="E54" s="8" t="s">
        <v>7</v>
      </c>
      <c r="F54" s="7">
        <f t="shared" si="7"/>
        <v>70000000</v>
      </c>
      <c r="G54" s="6"/>
    </row>
    <row r="55" spans="1:7" ht="23.25">
      <c r="A55" s="7" t="s">
        <v>54</v>
      </c>
      <c r="B55" s="11">
        <f>SUM(B31:B42)+SUM(B49:B54)</f>
        <v>2170000000</v>
      </c>
      <c r="C55" s="11">
        <v>79395218.329999998</v>
      </c>
      <c r="D55" s="11">
        <v>367033838.75</v>
      </c>
      <c r="E55" s="12" t="str">
        <f t="shared" si="6"/>
        <v>-</v>
      </c>
      <c r="F55" s="11">
        <f t="shared" si="7"/>
        <v>1802966161.25</v>
      </c>
      <c r="G55" s="6"/>
    </row>
    <row r="56" spans="1:7" ht="23.25">
      <c r="A56" s="7" t="s">
        <v>55</v>
      </c>
      <c r="B56" s="7"/>
      <c r="C56" s="7"/>
      <c r="D56" s="7"/>
      <c r="E56" s="8"/>
      <c r="F56" s="7"/>
      <c r="G56" s="6"/>
    </row>
    <row r="57" spans="1:7" ht="23.25">
      <c r="A57" s="7" t="s">
        <v>56</v>
      </c>
      <c r="B57" s="7">
        <v>138000000</v>
      </c>
      <c r="C57" s="7">
        <v>8314492.9000000004</v>
      </c>
      <c r="D57" s="7">
        <v>69491788.099999994</v>
      </c>
      <c r="E57" s="8" t="str">
        <f>IF(D57&gt;B57,"+","-")</f>
        <v>-</v>
      </c>
      <c r="F57" s="7">
        <f>ABS(D57-B57)</f>
        <v>68508211.900000006</v>
      </c>
      <c r="G57" s="6"/>
    </row>
    <row r="58" spans="1:7" ht="23.25">
      <c r="A58" s="7" t="s">
        <v>57</v>
      </c>
      <c r="B58" s="7">
        <v>22000000</v>
      </c>
      <c r="C58" s="7">
        <v>1832230</v>
      </c>
      <c r="D58" s="7">
        <v>11176147</v>
      </c>
      <c r="E58" s="8" t="str">
        <f t="shared" ref="E58:E63" si="8">IF(D58&gt;B58,"+","-")</f>
        <v>-</v>
      </c>
      <c r="F58" s="7">
        <f t="shared" ref="F58:F65" si="9">ABS(D58-B58)</f>
        <v>10823853</v>
      </c>
      <c r="G58" s="6"/>
    </row>
    <row r="59" spans="1:7" ht="23.25">
      <c r="A59" s="7" t="s">
        <v>58</v>
      </c>
      <c r="B59" s="7">
        <v>200000</v>
      </c>
      <c r="C59" s="7">
        <v>24935</v>
      </c>
      <c r="D59" s="7">
        <v>133055</v>
      </c>
      <c r="E59" s="8" t="str">
        <f t="shared" si="8"/>
        <v>-</v>
      </c>
      <c r="F59" s="7">
        <f t="shared" si="9"/>
        <v>66945</v>
      </c>
      <c r="G59" s="6"/>
    </row>
    <row r="60" spans="1:7" ht="23.25">
      <c r="A60" s="7" t="s">
        <v>59</v>
      </c>
      <c r="B60" s="7">
        <v>3000000</v>
      </c>
      <c r="C60" s="14">
        <v>248000</v>
      </c>
      <c r="D60" s="7">
        <v>1442500</v>
      </c>
      <c r="E60" s="8" t="str">
        <f t="shared" si="8"/>
        <v>-</v>
      </c>
      <c r="F60" s="7">
        <f t="shared" si="9"/>
        <v>1557500</v>
      </c>
      <c r="G60" s="6"/>
    </row>
    <row r="61" spans="1:7" ht="23.25">
      <c r="A61" s="7" t="s">
        <v>60</v>
      </c>
      <c r="B61" s="7">
        <v>300000</v>
      </c>
      <c r="C61" s="7">
        <v>1500</v>
      </c>
      <c r="D61" s="7">
        <v>187575</v>
      </c>
      <c r="E61" s="8" t="str">
        <f t="shared" si="8"/>
        <v>-</v>
      </c>
      <c r="F61" s="7">
        <f t="shared" si="9"/>
        <v>112425</v>
      </c>
      <c r="G61" s="6"/>
    </row>
    <row r="62" spans="1:7" ht="23.25">
      <c r="A62" s="7" t="s">
        <v>61</v>
      </c>
      <c r="B62" s="7">
        <v>1500000</v>
      </c>
      <c r="C62" s="14">
        <v>25430</v>
      </c>
      <c r="D62" s="7">
        <v>217830</v>
      </c>
      <c r="E62" s="8" t="str">
        <f t="shared" si="8"/>
        <v>-</v>
      </c>
      <c r="F62" s="7">
        <f t="shared" si="9"/>
        <v>1282170</v>
      </c>
      <c r="G62" s="6"/>
    </row>
    <row r="63" spans="1:7" ht="23.25">
      <c r="A63" s="7" t="s">
        <v>62</v>
      </c>
      <c r="B63" s="7">
        <v>15000000</v>
      </c>
      <c r="C63" s="7">
        <v>1296822</v>
      </c>
      <c r="D63" s="7">
        <v>7695893</v>
      </c>
      <c r="E63" s="8" t="str">
        <f t="shared" si="8"/>
        <v>-</v>
      </c>
      <c r="F63" s="7">
        <f t="shared" si="9"/>
        <v>7304107</v>
      </c>
      <c r="G63" s="6"/>
    </row>
    <row r="64" spans="1:7" ht="23.25">
      <c r="A64" s="7" t="s">
        <v>63</v>
      </c>
      <c r="B64" s="7"/>
      <c r="C64" s="7"/>
      <c r="D64" s="7"/>
      <c r="E64" s="8"/>
      <c r="F64" s="7"/>
      <c r="G64" s="6"/>
    </row>
    <row r="65" spans="1:7" ht="23.25">
      <c r="A65" s="7" t="s">
        <v>64</v>
      </c>
      <c r="B65" s="11">
        <f>SUM(B57:B63)</f>
        <v>180000000</v>
      </c>
      <c r="C65" s="11">
        <v>11743409.9</v>
      </c>
      <c r="D65" s="11">
        <v>90344788.099999994</v>
      </c>
      <c r="E65" s="12" t="str">
        <f>IF(D65&gt;B65,"+","-")</f>
        <v>-</v>
      </c>
      <c r="F65" s="11">
        <f t="shared" si="9"/>
        <v>89655211.900000006</v>
      </c>
      <c r="G65" s="6"/>
    </row>
    <row r="66" spans="1:7" ht="23.25">
      <c r="A66" s="7" t="s">
        <v>65</v>
      </c>
      <c r="B66" s="7"/>
      <c r="C66" s="7"/>
      <c r="D66" s="7"/>
      <c r="E66" s="8"/>
      <c r="F66" s="7"/>
      <c r="G66" s="6"/>
    </row>
    <row r="67" spans="1:7" ht="23.25">
      <c r="A67" s="7" t="s">
        <v>66</v>
      </c>
      <c r="B67" s="7">
        <v>90000000</v>
      </c>
      <c r="C67" s="7">
        <v>8458479</v>
      </c>
      <c r="D67" s="7">
        <v>25184321.559999999</v>
      </c>
      <c r="E67" s="8" t="str">
        <f>IF(D67&gt;B67,"+","-")</f>
        <v>-</v>
      </c>
      <c r="F67" s="7">
        <f>ABS(D67-B67)</f>
        <v>64815678.439999998</v>
      </c>
      <c r="G67" s="6"/>
    </row>
    <row r="68" spans="1:7" s="9" customFormat="1" ht="23.25">
      <c r="A68" s="7" t="s">
        <v>67</v>
      </c>
      <c r="B68" s="11">
        <f>+B67</f>
        <v>90000000</v>
      </c>
      <c r="C68" s="11">
        <f>C67</f>
        <v>8458479</v>
      </c>
      <c r="D68" s="11">
        <f>D67</f>
        <v>25184321.559999999</v>
      </c>
      <c r="E68" s="12" t="str">
        <f t="shared" ref="E68:E82" si="10">IF(D68&gt;B68,"+","-")</f>
        <v>-</v>
      </c>
      <c r="F68" s="11">
        <f>ABS(D68-B68)</f>
        <v>64815678.439999998</v>
      </c>
      <c r="G68" s="6"/>
    </row>
    <row r="69" spans="1:7" ht="23.25">
      <c r="A69" s="7" t="s">
        <v>68</v>
      </c>
      <c r="B69" s="7"/>
      <c r="C69" s="7"/>
      <c r="D69" s="7"/>
      <c r="E69" s="8"/>
      <c r="F69" s="7"/>
      <c r="G69" s="6"/>
    </row>
    <row r="70" spans="1:7" ht="23.25">
      <c r="A70" s="7" t="s">
        <v>69</v>
      </c>
      <c r="B70" s="7">
        <v>15000000</v>
      </c>
      <c r="C70" s="7">
        <v>1938411</v>
      </c>
      <c r="D70" s="7">
        <v>9746703</v>
      </c>
      <c r="E70" s="8" t="str">
        <f t="shared" si="10"/>
        <v>-</v>
      </c>
      <c r="F70" s="7">
        <f t="shared" ref="F70:F83" si="11">ABS(D70-B70)</f>
        <v>5253297</v>
      </c>
      <c r="G70" s="6"/>
    </row>
    <row r="71" spans="1:7" ht="23.25">
      <c r="A71" s="7" t="s">
        <v>70</v>
      </c>
      <c r="B71" s="7">
        <v>500000</v>
      </c>
      <c r="C71" s="7">
        <v>35620</v>
      </c>
      <c r="D71" s="7">
        <v>142628</v>
      </c>
      <c r="E71" s="8" t="str">
        <f t="shared" si="10"/>
        <v>-</v>
      </c>
      <c r="F71" s="7">
        <f t="shared" si="11"/>
        <v>357372</v>
      </c>
      <c r="G71" s="6"/>
    </row>
    <row r="72" spans="1:7" s="9" customFormat="1" ht="23.25">
      <c r="A72" s="7" t="s">
        <v>71</v>
      </c>
      <c r="B72" s="7">
        <v>1000000</v>
      </c>
      <c r="C72" s="14">
        <v>45510</v>
      </c>
      <c r="D72" s="14">
        <v>212990</v>
      </c>
      <c r="E72" s="8" t="s">
        <v>7</v>
      </c>
      <c r="F72" s="7">
        <f t="shared" si="11"/>
        <v>787010</v>
      </c>
      <c r="G72" s="6"/>
    </row>
    <row r="73" spans="1:7" ht="23.25">
      <c r="A73" s="7" t="s">
        <v>72</v>
      </c>
      <c r="B73" s="7">
        <v>5000000</v>
      </c>
      <c r="C73" s="7">
        <v>346995</v>
      </c>
      <c r="D73" s="7">
        <v>2894292</v>
      </c>
      <c r="E73" s="8" t="str">
        <f t="shared" si="10"/>
        <v>-</v>
      </c>
      <c r="F73" s="7">
        <f t="shared" si="11"/>
        <v>2105708</v>
      </c>
      <c r="G73" s="6"/>
    </row>
    <row r="74" spans="1:7" ht="23.25">
      <c r="A74" s="7" t="s">
        <v>73</v>
      </c>
      <c r="B74" s="7">
        <v>4000000</v>
      </c>
      <c r="C74" s="14">
        <v>118280</v>
      </c>
      <c r="D74" s="7">
        <v>1087421</v>
      </c>
      <c r="E74" s="8" t="str">
        <f t="shared" si="10"/>
        <v>-</v>
      </c>
      <c r="F74" s="7">
        <f t="shared" si="11"/>
        <v>2912579</v>
      </c>
      <c r="G74" s="6"/>
    </row>
    <row r="75" spans="1:7" ht="23.25">
      <c r="A75" s="7" t="s">
        <v>74</v>
      </c>
      <c r="B75" s="7">
        <v>80000</v>
      </c>
      <c r="C75" s="14">
        <v>24000</v>
      </c>
      <c r="D75" s="14">
        <v>54800</v>
      </c>
      <c r="E75" s="8" t="s">
        <v>7</v>
      </c>
      <c r="F75" s="7">
        <f t="shared" si="11"/>
        <v>25200</v>
      </c>
      <c r="G75" s="6"/>
    </row>
    <row r="76" spans="1:7" ht="23.25">
      <c r="A76" s="7" t="s">
        <v>75</v>
      </c>
      <c r="B76" s="7">
        <v>7700000</v>
      </c>
      <c r="C76" s="7">
        <v>610350</v>
      </c>
      <c r="D76" s="7">
        <v>2595800</v>
      </c>
      <c r="E76" s="8" t="str">
        <f>IF(D76&gt;B76,"+","-")</f>
        <v>-</v>
      </c>
      <c r="F76" s="7">
        <f>ABS(D76-B76)</f>
        <v>5104200</v>
      </c>
      <c r="G76" s="6"/>
    </row>
    <row r="77" spans="1:7" s="9" customFormat="1" ht="23.25">
      <c r="A77" s="7" t="s">
        <v>76</v>
      </c>
      <c r="B77" s="7">
        <v>14000000</v>
      </c>
      <c r="C77" s="14">
        <v>1429835</v>
      </c>
      <c r="D77" s="7">
        <v>6565030</v>
      </c>
      <c r="E77" s="8" t="str">
        <f>IF(D77&gt;B77,"+","-")</f>
        <v>-</v>
      </c>
      <c r="F77" s="7">
        <f>ABS(D77-B77)</f>
        <v>7434970</v>
      </c>
      <c r="G77" s="6"/>
    </row>
    <row r="78" spans="1:7" ht="23.25">
      <c r="A78" s="7" t="s">
        <v>77</v>
      </c>
      <c r="B78" s="7">
        <v>10000</v>
      </c>
      <c r="C78" s="14">
        <v>12120</v>
      </c>
      <c r="D78" s="14">
        <v>20200</v>
      </c>
      <c r="E78" s="8" t="str">
        <f t="shared" si="10"/>
        <v>+</v>
      </c>
      <c r="F78" s="7">
        <f>ABS(D78-B78)</f>
        <v>10200</v>
      </c>
      <c r="G78" s="6"/>
    </row>
    <row r="79" spans="1:7" ht="23.25">
      <c r="A79" s="7" t="s">
        <v>78</v>
      </c>
      <c r="B79" s="7">
        <v>12500000</v>
      </c>
      <c r="C79" s="14">
        <v>558770</v>
      </c>
      <c r="D79" s="7">
        <v>3026535</v>
      </c>
      <c r="E79" s="8" t="str">
        <f t="shared" si="10"/>
        <v>-</v>
      </c>
      <c r="F79" s="7">
        <f t="shared" si="11"/>
        <v>9473465</v>
      </c>
      <c r="G79" s="6"/>
    </row>
    <row r="80" spans="1:7" ht="23.25">
      <c r="A80" s="7" t="s">
        <v>79</v>
      </c>
      <c r="B80" s="7">
        <v>150000</v>
      </c>
      <c r="C80" s="14">
        <v>6730</v>
      </c>
      <c r="D80" s="7">
        <v>46210</v>
      </c>
      <c r="E80" s="8" t="str">
        <f t="shared" si="10"/>
        <v>-</v>
      </c>
      <c r="F80" s="7">
        <f t="shared" si="11"/>
        <v>103790</v>
      </c>
      <c r="G80" s="6"/>
    </row>
    <row r="81" spans="1:7" ht="23.25">
      <c r="A81" s="7" t="s">
        <v>80</v>
      </c>
      <c r="B81" s="7">
        <v>60000</v>
      </c>
      <c r="C81" s="14" t="s">
        <v>7</v>
      </c>
      <c r="D81" s="14" t="s">
        <v>7</v>
      </c>
      <c r="E81" s="8" t="s">
        <v>7</v>
      </c>
      <c r="F81" s="7">
        <f>B81</f>
        <v>60000</v>
      </c>
      <c r="G81" s="6"/>
    </row>
    <row r="82" spans="1:7" ht="23.25">
      <c r="A82" s="7" t="s">
        <v>81</v>
      </c>
      <c r="B82" s="11">
        <f>SUM(B70:B81)</f>
        <v>60000000</v>
      </c>
      <c r="C82" s="11">
        <v>5126621</v>
      </c>
      <c r="D82" s="11">
        <v>26392609</v>
      </c>
      <c r="E82" s="12" t="str">
        <f t="shared" si="10"/>
        <v>-</v>
      </c>
      <c r="F82" s="11">
        <f t="shared" si="11"/>
        <v>33607391</v>
      </c>
      <c r="G82" s="6"/>
    </row>
    <row r="83" spans="1:7" ht="23.25">
      <c r="A83" s="29" t="s">
        <v>82</v>
      </c>
      <c r="B83" s="23">
        <f>+B82+B68+B65+B55</f>
        <v>2500000000</v>
      </c>
      <c r="C83" s="23">
        <v>104723728.23</v>
      </c>
      <c r="D83" s="23">
        <v>508955557.41000003</v>
      </c>
      <c r="E83" s="24" t="str">
        <f>IF(D83&gt;B83,"+","-")</f>
        <v>-</v>
      </c>
      <c r="F83" s="11">
        <f t="shared" si="11"/>
        <v>1991044442.5899999</v>
      </c>
      <c r="G83" s="6"/>
    </row>
    <row r="84" spans="1:7" ht="23.25">
      <c r="A84" s="30"/>
      <c r="B84" s="17"/>
      <c r="C84" s="17"/>
      <c r="D84" s="17"/>
      <c r="E84" s="26"/>
      <c r="F84" s="17"/>
      <c r="G84" s="6"/>
    </row>
    <row r="85" spans="1:7" ht="23.25">
      <c r="A85" s="30"/>
      <c r="B85" s="17"/>
      <c r="C85" s="17"/>
      <c r="D85" s="17"/>
      <c r="E85" s="26"/>
      <c r="F85" s="17"/>
      <c r="G85" s="6"/>
    </row>
    <row r="86" spans="1:7" ht="23.25">
      <c r="A86" s="52" t="s">
        <v>83</v>
      </c>
      <c r="B86" s="52"/>
      <c r="C86" s="52"/>
      <c r="D86" s="52"/>
      <c r="E86" s="52"/>
      <c r="F86" s="52"/>
      <c r="G86" s="6"/>
    </row>
    <row r="87" spans="1:7" ht="23.25">
      <c r="A87" s="52"/>
      <c r="B87" s="52"/>
      <c r="C87" s="52"/>
      <c r="D87" s="52"/>
      <c r="E87" s="52"/>
      <c r="F87" s="52"/>
      <c r="G87" s="6"/>
    </row>
    <row r="88" spans="1:7" ht="23.25">
      <c r="A88" s="2" t="s">
        <v>1</v>
      </c>
      <c r="B88" s="2" t="s">
        <v>2</v>
      </c>
      <c r="C88" s="2" t="s">
        <v>3</v>
      </c>
      <c r="D88" s="2" t="s">
        <v>4</v>
      </c>
      <c r="E88" s="2" t="s">
        <v>5</v>
      </c>
      <c r="F88" s="2" t="s">
        <v>6</v>
      </c>
      <c r="G88" s="6"/>
    </row>
    <row r="89" spans="1:7" ht="23.25">
      <c r="A89" s="3"/>
      <c r="B89" s="3" t="str">
        <f>+B48</f>
        <v>ปี 2567</v>
      </c>
      <c r="C89" s="3"/>
      <c r="D89" s="3"/>
      <c r="E89" s="3" t="s">
        <v>7</v>
      </c>
      <c r="F89" s="3" t="s">
        <v>47</v>
      </c>
      <c r="G89" s="6"/>
    </row>
    <row r="90" spans="1:7" s="9" customFormat="1" ht="23.25">
      <c r="A90" s="31" t="s">
        <v>84</v>
      </c>
      <c r="B90" s="4"/>
      <c r="C90" s="4"/>
      <c r="D90" s="4"/>
      <c r="E90" s="5"/>
      <c r="F90" s="4"/>
      <c r="G90" s="6"/>
    </row>
    <row r="91" spans="1:7" ht="23.25">
      <c r="A91" s="18" t="s">
        <v>85</v>
      </c>
      <c r="B91" s="7">
        <v>150000000</v>
      </c>
      <c r="C91" s="14">
        <v>8460078.5899999999</v>
      </c>
      <c r="D91" s="7">
        <v>50581934.380000003</v>
      </c>
      <c r="E91" s="8" t="str">
        <f>IF(D91&gt;B91,"+","-")</f>
        <v>-</v>
      </c>
      <c r="F91" s="7">
        <f>ABS(D91-B91)</f>
        <v>99418065.620000005</v>
      </c>
      <c r="G91" s="6"/>
    </row>
    <row r="92" spans="1:7" ht="23.25">
      <c r="A92" s="18" t="s">
        <v>86</v>
      </c>
      <c r="B92" s="7">
        <v>29965000</v>
      </c>
      <c r="C92" s="14">
        <v>3778599</v>
      </c>
      <c r="D92" s="14">
        <v>3778599</v>
      </c>
      <c r="E92" s="8" t="str">
        <f>IF(D92&gt;B92,"+","-")</f>
        <v>-</v>
      </c>
      <c r="F92" s="7">
        <f>ABS(D92-B92)</f>
        <v>26186401</v>
      </c>
      <c r="G92" s="6"/>
    </row>
    <row r="93" spans="1:7" ht="23.25">
      <c r="A93" s="18" t="s">
        <v>87</v>
      </c>
      <c r="B93" s="7">
        <v>720000000</v>
      </c>
      <c r="C93" s="14">
        <v>162278818.72999999</v>
      </c>
      <c r="D93" s="7">
        <v>748001860.50999999</v>
      </c>
      <c r="E93" s="8" t="str">
        <f>IF(D93&gt;B93,"+","-")</f>
        <v>+</v>
      </c>
      <c r="F93" s="7">
        <f>ABS(D93-B93)</f>
        <v>28001860.50999999</v>
      </c>
      <c r="G93" s="6"/>
    </row>
    <row r="94" spans="1:7" ht="23.25">
      <c r="A94" s="18" t="s">
        <v>88</v>
      </c>
      <c r="B94" s="7">
        <v>35000</v>
      </c>
      <c r="C94" s="14">
        <v>0</v>
      </c>
      <c r="D94" s="14">
        <v>0</v>
      </c>
      <c r="E94" s="8" t="str">
        <f>IF(D94&gt;B94,"+","-")</f>
        <v>-</v>
      </c>
      <c r="F94" s="7">
        <f>B94</f>
        <v>35000</v>
      </c>
      <c r="G94" s="6"/>
    </row>
    <row r="95" spans="1:7" ht="23.25">
      <c r="A95" s="32" t="s">
        <v>89</v>
      </c>
      <c r="B95" s="11">
        <v>900000000</v>
      </c>
      <c r="C95" s="11">
        <v>174517496.31999999</v>
      </c>
      <c r="D95" s="11">
        <v>802362393.88999999</v>
      </c>
      <c r="E95" s="12" t="str">
        <f>IF(D95&gt;B95,"+","-")</f>
        <v>-</v>
      </c>
      <c r="F95" s="11">
        <f>ABS(D95-B95)</f>
        <v>97637606.110000014</v>
      </c>
      <c r="G95" s="6"/>
    </row>
    <row r="96" spans="1:7" ht="23.25">
      <c r="A96" s="18" t="s">
        <v>90</v>
      </c>
      <c r="B96" s="33"/>
      <c r="C96" s="33"/>
      <c r="D96" s="33"/>
      <c r="E96" s="34"/>
      <c r="F96" s="33"/>
      <c r="G96" s="6"/>
    </row>
    <row r="97" spans="1:7" ht="23.25">
      <c r="A97" s="18" t="s">
        <v>91</v>
      </c>
      <c r="B97" s="7"/>
      <c r="C97" s="7"/>
      <c r="D97" s="7"/>
      <c r="E97" s="8"/>
      <c r="F97" s="7"/>
      <c r="G97" s="6"/>
    </row>
    <row r="98" spans="1:7" ht="23.25">
      <c r="A98" s="18" t="s">
        <v>92</v>
      </c>
      <c r="B98" s="7">
        <v>50000000</v>
      </c>
      <c r="C98" s="14">
        <v>0</v>
      </c>
      <c r="D98" s="14">
        <v>0</v>
      </c>
      <c r="E98" s="14" t="s">
        <v>7</v>
      </c>
      <c r="F98" s="14">
        <f>B98</f>
        <v>50000000</v>
      </c>
      <c r="G98" s="6"/>
    </row>
    <row r="99" spans="1:7" ht="23.25">
      <c r="A99" s="18" t="s">
        <v>93</v>
      </c>
      <c r="B99" s="7">
        <v>0</v>
      </c>
      <c r="C99" s="14">
        <v>0</v>
      </c>
      <c r="D99" s="14">
        <v>0</v>
      </c>
      <c r="E99" s="14" t="s">
        <v>7</v>
      </c>
      <c r="F99" s="14">
        <f>B99</f>
        <v>0</v>
      </c>
      <c r="G99" s="6"/>
    </row>
    <row r="100" spans="1:7" ht="23.25">
      <c r="A100" s="32" t="s">
        <v>94</v>
      </c>
      <c r="B100" s="4"/>
      <c r="C100" s="35"/>
      <c r="D100" s="35"/>
      <c r="E100" s="35"/>
      <c r="F100" s="35"/>
      <c r="G100" s="6"/>
    </row>
    <row r="101" spans="1:7" ht="23.25">
      <c r="A101" s="32" t="s">
        <v>95</v>
      </c>
      <c r="B101" s="23">
        <f>SUM(B98:B99)</f>
        <v>50000000</v>
      </c>
      <c r="C101" s="14">
        <v>0</v>
      </c>
      <c r="D101" s="36"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3.25">
      <c r="A102" s="18" t="s">
        <v>96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3.25">
      <c r="A103" s="18" t="s">
        <v>97</v>
      </c>
      <c r="B103" s="7">
        <v>150000000</v>
      </c>
      <c r="C103" s="7">
        <v>44665292.560000002</v>
      </c>
      <c r="D103" s="7">
        <v>280978693.54000002</v>
      </c>
      <c r="E103" s="38" t="s">
        <v>7</v>
      </c>
      <c r="F103" s="14">
        <f t="shared" si="12"/>
        <v>130978693.54000002</v>
      </c>
      <c r="G103" s="6"/>
    </row>
    <row r="104" spans="1:7" ht="23.25">
      <c r="A104" s="18" t="s">
        <v>98</v>
      </c>
      <c r="B104" s="7">
        <v>5000000</v>
      </c>
      <c r="C104" s="14">
        <v>0</v>
      </c>
      <c r="D104" s="7">
        <v>0</v>
      </c>
      <c r="E104" s="8" t="str">
        <f>IF(D104&gt;B104,"+","-")</f>
        <v>-</v>
      </c>
      <c r="F104" s="14">
        <f t="shared" si="12"/>
        <v>5000000</v>
      </c>
      <c r="G104" s="6"/>
    </row>
    <row r="105" spans="1:7" ht="23.25">
      <c r="A105" s="18" t="s">
        <v>99</v>
      </c>
      <c r="B105" s="7">
        <v>1150000000</v>
      </c>
      <c r="C105" s="7">
        <v>33958351.979999997</v>
      </c>
      <c r="D105" s="7">
        <v>2529860230.2199998</v>
      </c>
      <c r="E105" s="8" t="str">
        <f>IF(D105&gt;B105,"+","-")</f>
        <v>+</v>
      </c>
      <c r="F105" s="14">
        <f t="shared" si="12"/>
        <v>1379860230.2199998</v>
      </c>
      <c r="G105" s="6"/>
    </row>
    <row r="106" spans="1:7" ht="23.25">
      <c r="A106" s="18" t="s">
        <v>100</v>
      </c>
      <c r="B106" s="7">
        <v>15000000</v>
      </c>
      <c r="C106" s="7">
        <v>1625577.04</v>
      </c>
      <c r="D106" s="7">
        <v>3918417.41</v>
      </c>
      <c r="E106" s="8" t="str">
        <f t="shared" ref="E106:E110" si="13">IF(D106&gt;B106,"+","-")</f>
        <v>-</v>
      </c>
      <c r="F106" s="7">
        <f t="shared" si="12"/>
        <v>11081582.59</v>
      </c>
      <c r="G106" s="6"/>
    </row>
    <row r="107" spans="1:7" ht="23.25">
      <c r="A107" s="18" t="s">
        <v>101</v>
      </c>
      <c r="B107" s="7">
        <v>40000000</v>
      </c>
      <c r="C107" s="7">
        <v>4156271</v>
      </c>
      <c r="D107" s="7">
        <v>8332589</v>
      </c>
      <c r="E107" s="8" t="str">
        <f t="shared" si="13"/>
        <v>-</v>
      </c>
      <c r="F107" s="7">
        <f t="shared" si="12"/>
        <v>31667411</v>
      </c>
      <c r="G107" s="6"/>
    </row>
    <row r="108" spans="1:7" ht="23.25">
      <c r="A108" s="18" t="s">
        <v>102</v>
      </c>
      <c r="B108" s="7">
        <v>40000000</v>
      </c>
      <c r="C108" s="7">
        <v>4526119.24</v>
      </c>
      <c r="D108" s="7">
        <v>18165387.91</v>
      </c>
      <c r="E108" s="8" t="str">
        <f>IF(D108&gt;B108,"+","-")</f>
        <v>-</v>
      </c>
      <c r="F108" s="7">
        <f>ABS(D108-B108)</f>
        <v>21834612.09</v>
      </c>
      <c r="G108" s="6"/>
    </row>
    <row r="109" spans="1:7" ht="23.25">
      <c r="A109" s="39" t="s">
        <v>103</v>
      </c>
      <c r="B109" s="11">
        <v>1400000000</v>
      </c>
      <c r="C109" s="11">
        <v>88931611.819999993</v>
      </c>
      <c r="D109" s="11">
        <v>2841255318.0799999</v>
      </c>
      <c r="E109" s="12" t="str">
        <f t="shared" si="13"/>
        <v>+</v>
      </c>
      <c r="F109" s="11">
        <f t="shared" si="12"/>
        <v>1441255318.0799999</v>
      </c>
      <c r="G109" s="6"/>
    </row>
    <row r="110" spans="1:7" ht="23.25">
      <c r="A110" s="40" t="s">
        <v>104</v>
      </c>
      <c r="B110" s="11">
        <v>90000000000</v>
      </c>
      <c r="C110" s="11">
        <v>6678553474.1700001</v>
      </c>
      <c r="D110" s="11">
        <v>31384789828.07</v>
      </c>
      <c r="E110" s="12" t="str">
        <f t="shared" si="13"/>
        <v>-</v>
      </c>
      <c r="F110" s="11">
        <f t="shared" si="12"/>
        <v>58615210171.93</v>
      </c>
      <c r="G110" s="6"/>
    </row>
    <row r="111" spans="1:7" ht="23.25">
      <c r="A111" s="31" t="s">
        <v>105</v>
      </c>
      <c r="B111" s="4"/>
      <c r="C111" s="4"/>
      <c r="D111" s="4"/>
      <c r="E111" s="5"/>
      <c r="F111" s="4"/>
      <c r="G111" s="6"/>
    </row>
    <row r="112" spans="1:7" ht="23.25">
      <c r="A112" s="41" t="s">
        <v>106</v>
      </c>
      <c r="B112" s="36" t="s">
        <v>7</v>
      </c>
      <c r="C112" s="36" t="s">
        <v>7</v>
      </c>
      <c r="D112" s="36" t="s">
        <v>7</v>
      </c>
      <c r="E112" s="8" t="str">
        <f>IF(D112&gt;B112,"+","-")</f>
        <v>-</v>
      </c>
      <c r="F112" s="14" t="s">
        <v>7</v>
      </c>
      <c r="G112" s="6"/>
    </row>
    <row r="113" spans="1:6" ht="23.25">
      <c r="A113" s="40" t="s">
        <v>107</v>
      </c>
      <c r="B113" s="42" t="s">
        <v>7</v>
      </c>
      <c r="C113" s="42" t="str">
        <f>+C112</f>
        <v>-</v>
      </c>
      <c r="D113" s="42" t="s">
        <v>7</v>
      </c>
      <c r="E113" s="12" t="str">
        <f>IF(D113&gt;B113,"+","-")</f>
        <v>-</v>
      </c>
      <c r="F113" s="42" t="s">
        <v>7</v>
      </c>
    </row>
    <row r="114" spans="1:6" ht="23.25">
      <c r="A114" s="40" t="s">
        <v>108</v>
      </c>
      <c r="B114" s="11">
        <v>90000000000</v>
      </c>
      <c r="C114" s="11">
        <v>6678553474.1700001</v>
      </c>
      <c r="D114" s="11">
        <v>31384789828.07</v>
      </c>
      <c r="E114" s="12" t="str">
        <f>IF(D114&gt;B114,"+","-")</f>
        <v>-</v>
      </c>
      <c r="F114" s="11">
        <f>ABS(D114-B114)</f>
        <v>58615210171.93</v>
      </c>
    </row>
    <row r="115" spans="1:6" ht="23.25">
      <c r="A115" s="43" t="s">
        <v>109</v>
      </c>
      <c r="B115" s="44"/>
      <c r="C115" s="44"/>
      <c r="D115" s="45"/>
      <c r="E115" s="44"/>
      <c r="F115" s="44"/>
    </row>
    <row r="116" spans="1:6" ht="29.25">
      <c r="A116" s="46"/>
      <c r="B116" s="47"/>
      <c r="C116" s="6"/>
      <c r="E116" s="48"/>
      <c r="F116" s="49"/>
    </row>
    <row r="117" spans="1:6" ht="23.25">
      <c r="A117" s="44"/>
      <c r="C117" s="47"/>
      <c r="D117" s="47"/>
      <c r="E117" s="48"/>
      <c r="F117" s="49"/>
    </row>
    <row r="118" spans="1:6" ht="23.25">
      <c r="B118" s="47"/>
      <c r="E118" s="48"/>
      <c r="F118" s="49"/>
    </row>
    <row r="122" spans="1:6">
      <c r="C122" s="47"/>
      <c r="D122" s="47"/>
    </row>
    <row r="196" spans="1:1">
      <c r="A196" s="50"/>
    </row>
    <row r="197" spans="1:1">
      <c r="A197" s="50"/>
    </row>
    <row r="198" spans="1:1">
      <c r="A198" s="50"/>
    </row>
    <row r="199" spans="1:1">
      <c r="A199" s="50"/>
    </row>
    <row r="200" spans="1:1">
      <c r="A200" s="50"/>
    </row>
    <row r="201" spans="1:1">
      <c r="A201" s="50"/>
    </row>
    <row r="202" spans="1:1">
      <c r="A202" s="50"/>
    </row>
    <row r="203" spans="1:1">
      <c r="A203" s="50"/>
    </row>
    <row r="204" spans="1:1">
      <c r="A204" s="50"/>
    </row>
    <row r="205" spans="1:1">
      <c r="A205" s="50"/>
    </row>
    <row r="206" spans="1:1">
      <c r="A206" s="50"/>
    </row>
    <row r="207" spans="1:1">
      <c r="A207" s="50"/>
    </row>
    <row r="208" spans="1:1">
      <c r="A208" s="50"/>
    </row>
    <row r="209" spans="1:1">
      <c r="A209" s="50"/>
    </row>
    <row r="210" spans="1:1">
      <c r="A210" s="50"/>
    </row>
    <row r="211" spans="1:1">
      <c r="A211" s="50"/>
    </row>
    <row r="212" spans="1:1">
      <c r="A212" s="50"/>
    </row>
    <row r="213" spans="1:1">
      <c r="A213" s="50"/>
    </row>
    <row r="214" spans="1:1">
      <c r="A214" s="50"/>
    </row>
    <row r="215" spans="1:1">
      <c r="A215" s="50"/>
    </row>
    <row r="216" spans="1:1">
      <c r="A216" s="50"/>
    </row>
    <row r="217" spans="1:1">
      <c r="A217" s="50"/>
    </row>
    <row r="218" spans="1:1">
      <c r="A218" s="50"/>
    </row>
    <row r="219" spans="1:1">
      <c r="A219" s="50"/>
    </row>
    <row r="220" spans="1:1">
      <c r="A220" s="50"/>
    </row>
    <row r="221" spans="1:1">
      <c r="A221" s="50"/>
    </row>
    <row r="222" spans="1:1">
      <c r="A222" s="50"/>
    </row>
    <row r="223" spans="1:1">
      <c r="A223" s="50"/>
    </row>
    <row r="224" spans="1:1">
      <c r="A224" s="50"/>
    </row>
    <row r="225" spans="1:1">
      <c r="A225" s="50"/>
    </row>
    <row r="226" spans="1:1">
      <c r="A226" s="50"/>
    </row>
    <row r="227" spans="1:1">
      <c r="A227" s="50"/>
    </row>
    <row r="228" spans="1:1">
      <c r="A228" s="50"/>
    </row>
    <row r="229" spans="1:1">
      <c r="A229" s="50"/>
    </row>
    <row r="230" spans="1:1">
      <c r="A230" s="50"/>
    </row>
    <row r="231" spans="1:1">
      <c r="A231" s="50"/>
    </row>
    <row r="232" spans="1:1">
      <c r="A232" s="50"/>
    </row>
    <row r="233" spans="1:1">
      <c r="A233" s="50"/>
    </row>
    <row r="234" spans="1:1">
      <c r="A234" s="50"/>
    </row>
    <row r="235" spans="1:1">
      <c r="A235" s="50"/>
    </row>
    <row r="236" spans="1:1">
      <c r="A236" s="50"/>
    </row>
    <row r="237" spans="1:1">
      <c r="A237" s="50"/>
    </row>
    <row r="238" spans="1:1">
      <c r="A238" s="50"/>
    </row>
    <row r="239" spans="1:1">
      <c r="A239" s="50"/>
    </row>
    <row r="240" spans="1:1">
      <c r="A240" s="50"/>
    </row>
    <row r="241" spans="1:1">
      <c r="A241" s="50"/>
    </row>
    <row r="242" spans="1:1">
      <c r="A242" s="50"/>
    </row>
    <row r="243" spans="1:1">
      <c r="A243" s="50"/>
    </row>
    <row r="244" spans="1:1">
      <c r="A244" s="50"/>
    </row>
    <row r="245" spans="1:1">
      <c r="A245" s="50"/>
    </row>
    <row r="246" spans="1:1">
      <c r="A246" s="50"/>
    </row>
    <row r="247" spans="1:1">
      <c r="A247" s="50"/>
    </row>
    <row r="248" spans="1:1">
      <c r="A248" s="50"/>
    </row>
    <row r="249" spans="1:1">
      <c r="A249" s="50"/>
    </row>
    <row r="250" spans="1:1">
      <c r="A250" s="50"/>
    </row>
    <row r="251" spans="1:1">
      <c r="A251" s="50"/>
    </row>
    <row r="252" spans="1:1">
      <c r="A252" s="50"/>
    </row>
    <row r="253" spans="1:1">
      <c r="A253" s="50"/>
    </row>
    <row r="254" spans="1:1">
      <c r="A254" s="50"/>
    </row>
    <row r="255" spans="1:1">
      <c r="A255" s="50"/>
    </row>
    <row r="256" spans="1:1">
      <c r="A256" s="50"/>
    </row>
    <row r="257" spans="1:1">
      <c r="A257" s="50"/>
    </row>
    <row r="258" spans="1:1">
      <c r="A258" s="50"/>
    </row>
    <row r="259" spans="1:1">
      <c r="A259" s="50"/>
    </row>
    <row r="260" spans="1:1">
      <c r="A260" s="50"/>
    </row>
    <row r="261" spans="1:1">
      <c r="A261" s="50"/>
    </row>
    <row r="262" spans="1:1">
      <c r="A262" s="50"/>
    </row>
    <row r="263" spans="1:1">
      <c r="A263" s="50"/>
    </row>
    <row r="264" spans="1:1">
      <c r="A264" s="50"/>
    </row>
    <row r="265" spans="1:1">
      <c r="A265" s="50"/>
    </row>
    <row r="266" spans="1:1">
      <c r="A266" s="50"/>
    </row>
    <row r="267" spans="1:1">
      <c r="A267" s="50"/>
    </row>
    <row r="268" spans="1:1">
      <c r="A268" s="50"/>
    </row>
    <row r="269" spans="1:1">
      <c r="A269" s="50"/>
    </row>
    <row r="270" spans="1:1">
      <c r="A270" s="50"/>
    </row>
    <row r="271" spans="1:1">
      <c r="A271" s="50"/>
    </row>
    <row r="272" spans="1:1">
      <c r="A272" s="50"/>
    </row>
    <row r="273" spans="1:1">
      <c r="A273" s="50"/>
    </row>
    <row r="274" spans="1:1">
      <c r="A274" s="50"/>
    </row>
    <row r="275" spans="1:1">
      <c r="A275" s="50"/>
    </row>
    <row r="276" spans="1:1">
      <c r="A276" s="50"/>
    </row>
    <row r="277" spans="1:1">
      <c r="A277" s="50"/>
    </row>
    <row r="278" spans="1:1">
      <c r="A278" s="50"/>
    </row>
    <row r="279" spans="1:1">
      <c r="A279" s="50"/>
    </row>
    <row r="280" spans="1:1">
      <c r="A280" s="50"/>
    </row>
    <row r="282" spans="1:1">
      <c r="A282" s="6"/>
    </row>
    <row r="283" spans="1:1">
      <c r="A283" s="6"/>
    </row>
    <row r="284" spans="1:1">
      <c r="A284" s="51"/>
    </row>
    <row r="285" spans="1:1">
      <c r="A285" s="6"/>
    </row>
    <row r="286" spans="1: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86"/>
  <sheetViews>
    <sheetView workbookViewId="0">
      <selection activeCell="B18" sqref="B18"/>
    </sheetView>
  </sheetViews>
  <sheetFormatPr defaultRowHeight="21"/>
  <cols>
    <col min="1" max="1" width="47" style="1" customWidth="1"/>
    <col min="2" max="2" width="18.42578125" style="1" bestFit="1" customWidth="1"/>
    <col min="3" max="3" width="17.7109375" style="1" customWidth="1"/>
    <col min="4" max="4" width="17.42578125" style="1" customWidth="1"/>
    <col min="5" max="5" width="3.85546875" style="1" customWidth="1"/>
    <col min="6" max="6" width="17.42578125" style="1" customWidth="1"/>
    <col min="7" max="7" width="17.140625" style="1" customWidth="1"/>
    <col min="8" max="256" width="9.140625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.140625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.140625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.140625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.140625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.140625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.140625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.140625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.140625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.140625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.140625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.140625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.140625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.140625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.140625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.140625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.140625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.140625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.140625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.140625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.140625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.140625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.140625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.140625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.140625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.140625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.140625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.140625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.140625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.140625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.140625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.140625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.140625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.140625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.140625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.140625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.140625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.140625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.140625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.140625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.140625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.140625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.140625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.140625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.140625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.140625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.140625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.140625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.140625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.140625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.140625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.140625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.140625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.140625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.140625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.140625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.140625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.140625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.140625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.140625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.140625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.140625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.140625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.140625" style="1"/>
  </cols>
  <sheetData>
    <row r="1" spans="1:7" ht="23.25">
      <c r="A1" s="53" t="s">
        <v>0</v>
      </c>
      <c r="B1" s="53"/>
      <c r="C1" s="53"/>
      <c r="D1" s="53"/>
      <c r="E1" s="53"/>
      <c r="F1" s="53"/>
    </row>
    <row r="2" spans="1:7" ht="23.25">
      <c r="A2" s="54" t="s">
        <v>117</v>
      </c>
      <c r="B2" s="54"/>
      <c r="C2" s="54"/>
      <c r="D2" s="54"/>
      <c r="E2" s="54"/>
      <c r="F2" s="54"/>
    </row>
    <row r="3" spans="1:7" ht="23.25">
      <c r="A3" s="52" t="s">
        <v>115</v>
      </c>
      <c r="B3" s="52"/>
      <c r="C3" s="52"/>
      <c r="D3" s="52"/>
      <c r="E3" s="52"/>
      <c r="F3" s="52"/>
    </row>
    <row r="4" spans="1:7" ht="23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3.25">
      <c r="A5" s="3"/>
      <c r="B5" s="3" t="s">
        <v>116</v>
      </c>
      <c r="C5" s="3"/>
      <c r="D5" s="3"/>
      <c r="E5" s="3" t="s">
        <v>7</v>
      </c>
      <c r="F5" s="3" t="s">
        <v>8</v>
      </c>
    </row>
    <row r="6" spans="1:7" ht="23.25">
      <c r="A6" s="4" t="s">
        <v>9</v>
      </c>
      <c r="B6" s="4"/>
      <c r="C6" s="4"/>
      <c r="D6" s="4"/>
      <c r="E6" s="5"/>
      <c r="F6" s="4"/>
      <c r="G6" s="6"/>
    </row>
    <row r="7" spans="1:7" ht="23.25">
      <c r="A7" s="7" t="s">
        <v>10</v>
      </c>
      <c r="B7" s="7"/>
      <c r="C7" s="7"/>
      <c r="D7" s="7"/>
      <c r="E7" s="8"/>
      <c r="F7" s="7"/>
      <c r="G7" s="6"/>
    </row>
    <row r="8" spans="1:7" ht="23.25">
      <c r="A8" s="7" t="s">
        <v>11</v>
      </c>
      <c r="B8" s="7"/>
      <c r="C8" s="7"/>
      <c r="D8" s="7"/>
      <c r="E8" s="8"/>
      <c r="F8" s="7"/>
      <c r="G8" s="6"/>
    </row>
    <row r="9" spans="1:7" ht="23.25">
      <c r="A9" s="7" t="s">
        <v>12</v>
      </c>
      <c r="B9" s="7">
        <v>4000000</v>
      </c>
      <c r="C9" s="7">
        <v>140374.89000000001</v>
      </c>
      <c r="D9" s="7">
        <v>1354406.14</v>
      </c>
      <c r="E9" s="8" t="str">
        <f>IF(D9&gt;B9,"+","-")</f>
        <v>-</v>
      </c>
      <c r="F9" s="7">
        <f>ABS(D9-B9)</f>
        <v>2645593.8600000003</v>
      </c>
      <c r="G9" s="6"/>
    </row>
    <row r="10" spans="1:7" s="9" customFormat="1" ht="23.25">
      <c r="A10" s="7" t="s">
        <v>13</v>
      </c>
      <c r="B10" s="7">
        <v>350000000</v>
      </c>
      <c r="C10" s="7">
        <v>23717711.07</v>
      </c>
      <c r="D10" s="7">
        <v>93201003.140000001</v>
      </c>
      <c r="E10" s="8" t="str">
        <f t="shared" ref="E10:E16" si="0">IF(D10&gt;B10,"+","-")</f>
        <v>-</v>
      </c>
      <c r="F10" s="7">
        <f t="shared" ref="F10:F16" si="1">ABS(D10-B10)</f>
        <v>256798996.86000001</v>
      </c>
      <c r="G10" s="6"/>
    </row>
    <row r="11" spans="1:7" ht="23.25">
      <c r="A11" s="7" t="s">
        <v>14</v>
      </c>
      <c r="B11" s="7">
        <v>1290000000</v>
      </c>
      <c r="C11" s="7">
        <v>303488386.38</v>
      </c>
      <c r="D11" s="7">
        <v>590008369.55999994</v>
      </c>
      <c r="E11" s="8" t="str">
        <f t="shared" si="0"/>
        <v>-</v>
      </c>
      <c r="F11" s="7">
        <f t="shared" si="1"/>
        <v>699991630.44000006</v>
      </c>
      <c r="G11" s="6"/>
    </row>
    <row r="12" spans="1:7" ht="23.25">
      <c r="A12" s="7" t="s">
        <v>15</v>
      </c>
      <c r="B12" s="7">
        <v>1000000</v>
      </c>
      <c r="C12" s="7">
        <v>90608</v>
      </c>
      <c r="D12" s="7">
        <v>529976</v>
      </c>
      <c r="E12" s="8" t="str">
        <f t="shared" si="0"/>
        <v>-</v>
      </c>
      <c r="F12" s="7">
        <f t="shared" si="1"/>
        <v>470024</v>
      </c>
      <c r="G12" s="6"/>
    </row>
    <row r="13" spans="1:7" ht="23.25">
      <c r="A13" s="7" t="s">
        <v>16</v>
      </c>
      <c r="B13" s="7">
        <v>200000000</v>
      </c>
      <c r="C13" s="7">
        <v>15709712</v>
      </c>
      <c r="D13" s="7">
        <v>96641225.609999999</v>
      </c>
      <c r="E13" s="8" t="str">
        <f t="shared" si="0"/>
        <v>-</v>
      </c>
      <c r="F13" s="7">
        <f t="shared" si="1"/>
        <v>103358774.39</v>
      </c>
      <c r="G13" s="6"/>
    </row>
    <row r="14" spans="1:7" ht="23.25">
      <c r="A14" s="7" t="s">
        <v>17</v>
      </c>
      <c r="B14" s="7">
        <v>5000000</v>
      </c>
      <c r="C14" s="7">
        <v>602587.5</v>
      </c>
      <c r="D14" s="7">
        <v>4822385</v>
      </c>
      <c r="E14" s="8" t="str">
        <f t="shared" si="0"/>
        <v>-</v>
      </c>
      <c r="F14" s="7">
        <f t="shared" si="1"/>
        <v>177615</v>
      </c>
      <c r="G14" s="6"/>
    </row>
    <row r="15" spans="1:7" ht="23.25">
      <c r="A15" s="7" t="s">
        <v>18</v>
      </c>
      <c r="B15" s="10">
        <v>15000000000</v>
      </c>
      <c r="C15" s="7">
        <v>22542922.379999999</v>
      </c>
      <c r="D15" s="7">
        <v>1923600619.6500001</v>
      </c>
      <c r="E15" s="8" t="str">
        <f>IF(D15&gt;B15,"+","-")</f>
        <v>-</v>
      </c>
      <c r="F15" s="7">
        <f>ABS(D15-B15)</f>
        <v>13076399380.35</v>
      </c>
      <c r="G15" s="6"/>
    </row>
    <row r="16" spans="1:7" ht="23.25">
      <c r="A16" s="7" t="s">
        <v>19</v>
      </c>
      <c r="B16" s="11">
        <v>16850000000</v>
      </c>
      <c r="C16" s="11">
        <v>366292302.22000003</v>
      </c>
      <c r="D16" s="11">
        <v>2710157985.0999999</v>
      </c>
      <c r="E16" s="12" t="str">
        <f t="shared" si="0"/>
        <v>-</v>
      </c>
      <c r="F16" s="11">
        <f t="shared" si="1"/>
        <v>14139842014.9</v>
      </c>
      <c r="G16" s="6"/>
    </row>
    <row r="17" spans="1:7" ht="23.25">
      <c r="A17" s="7" t="s">
        <v>20</v>
      </c>
      <c r="B17" s="4"/>
      <c r="C17" s="4"/>
      <c r="D17" s="4"/>
      <c r="E17" s="5"/>
      <c r="F17" s="4"/>
      <c r="G17" s="6"/>
    </row>
    <row r="18" spans="1:7" s="9" customFormat="1" ht="23.25">
      <c r="A18" s="7" t="s">
        <v>21</v>
      </c>
      <c r="B18" s="13">
        <v>32800000000</v>
      </c>
      <c r="C18" s="7">
        <v>2792570552.8499999</v>
      </c>
      <c r="D18" s="7">
        <v>13371271773.700001</v>
      </c>
      <c r="E18" s="8" t="str">
        <f t="shared" ref="E18:E27" si="2">IF(D18&gt;B18,"+","-")</f>
        <v>-</v>
      </c>
      <c r="F18" s="7">
        <f t="shared" ref="F18:F27" si="3">ABS(D18-B18)</f>
        <v>19428728226.299999</v>
      </c>
      <c r="G18" s="6"/>
    </row>
    <row r="19" spans="1:7" ht="23.25">
      <c r="A19" s="7" t="s">
        <v>22</v>
      </c>
      <c r="B19" s="13">
        <v>14500000000</v>
      </c>
      <c r="C19" s="14">
        <v>1458625191.3299999</v>
      </c>
      <c r="D19" s="7">
        <v>7651453336.3999996</v>
      </c>
      <c r="E19" s="15" t="str">
        <f t="shared" si="2"/>
        <v>-</v>
      </c>
      <c r="F19" s="7">
        <f t="shared" si="3"/>
        <v>6848546663.6000004</v>
      </c>
      <c r="G19" s="6"/>
    </row>
    <row r="20" spans="1:7" ht="23.25">
      <c r="A20" s="7" t="s">
        <v>23</v>
      </c>
      <c r="B20" s="13">
        <v>4900000000</v>
      </c>
      <c r="C20" s="14">
        <v>370164687.58999997</v>
      </c>
      <c r="D20" s="14">
        <v>2059643042.5599999</v>
      </c>
      <c r="E20" s="8" t="s">
        <v>7</v>
      </c>
      <c r="F20" s="7">
        <f t="shared" si="3"/>
        <v>2840356957.4400001</v>
      </c>
      <c r="G20" s="6"/>
    </row>
    <row r="21" spans="1:7" ht="23.25">
      <c r="A21" s="7" t="s">
        <v>24</v>
      </c>
      <c r="B21" s="16">
        <v>12200000000</v>
      </c>
      <c r="C21" s="14">
        <v>621656335</v>
      </c>
      <c r="D21" s="17">
        <v>5231227763</v>
      </c>
      <c r="E21" s="8" t="str">
        <f t="shared" si="2"/>
        <v>-</v>
      </c>
      <c r="F21" s="7">
        <f t="shared" si="3"/>
        <v>6968772237</v>
      </c>
      <c r="G21" s="6"/>
    </row>
    <row r="22" spans="1:7" ht="23.25">
      <c r="A22" s="18" t="s">
        <v>25</v>
      </c>
      <c r="B22" s="16"/>
      <c r="C22" s="7"/>
      <c r="D22" s="17"/>
      <c r="E22" s="8"/>
      <c r="F22" s="19"/>
      <c r="G22" s="20"/>
    </row>
    <row r="23" spans="1:7" ht="23.25">
      <c r="A23" s="7" t="s">
        <v>26</v>
      </c>
      <c r="B23" s="13">
        <v>3790000000</v>
      </c>
      <c r="C23" s="7">
        <v>324516733.99000001</v>
      </c>
      <c r="D23" s="7">
        <v>2124652775.21</v>
      </c>
      <c r="E23" s="8" t="str">
        <f>IF(D23&gt;B23,"+","-")</f>
        <v>-</v>
      </c>
      <c r="F23" s="7">
        <f>ABS(D23-B23)</f>
        <v>1665347224.79</v>
      </c>
      <c r="G23" s="6"/>
    </row>
    <row r="24" spans="1:7" ht="23.25">
      <c r="A24" s="7" t="s">
        <v>27</v>
      </c>
      <c r="B24" s="7">
        <v>4800000</v>
      </c>
      <c r="C24" s="14">
        <v>456886.67</v>
      </c>
      <c r="D24" s="14">
        <v>950723.37</v>
      </c>
      <c r="E24" s="8" t="s">
        <v>7</v>
      </c>
      <c r="F24" s="7">
        <f>ABS(D24-B24)</f>
        <v>3849276.63</v>
      </c>
      <c r="G24" s="6"/>
    </row>
    <row r="25" spans="1:7" ht="23.25">
      <c r="A25" s="7" t="s">
        <v>28</v>
      </c>
      <c r="B25" s="7">
        <v>200000</v>
      </c>
      <c r="C25" s="14">
        <v>10620</v>
      </c>
      <c r="D25" s="14">
        <v>106250</v>
      </c>
      <c r="E25" s="8" t="s">
        <v>7</v>
      </c>
      <c r="F25" s="7">
        <f>ABS(D25-B25)</f>
        <v>93750</v>
      </c>
      <c r="G25" s="6"/>
    </row>
    <row r="26" spans="1:7" ht="23.25">
      <c r="A26" s="7" t="s">
        <v>29</v>
      </c>
      <c r="B26" s="7">
        <v>105000000</v>
      </c>
      <c r="C26" s="7">
        <v>3826577.98</v>
      </c>
      <c r="D26" s="7">
        <v>20872796.98</v>
      </c>
      <c r="E26" s="8" t="str">
        <f>IF(D26&gt;B26,"+","-")</f>
        <v>-</v>
      </c>
      <c r="F26" s="7">
        <f>ABS(D26-B26)</f>
        <v>84127203.019999996</v>
      </c>
      <c r="G26" s="6"/>
    </row>
    <row r="27" spans="1:7" ht="23.25">
      <c r="A27" s="7" t="s">
        <v>30</v>
      </c>
      <c r="B27" s="21">
        <v>68300000000</v>
      </c>
      <c r="C27" s="21">
        <v>5571827585.4099998</v>
      </c>
      <c r="D27" s="21">
        <v>30460178461.220001</v>
      </c>
      <c r="E27" s="12" t="str">
        <f t="shared" si="2"/>
        <v>-</v>
      </c>
      <c r="F27" s="11">
        <f t="shared" si="3"/>
        <v>37839821538.779999</v>
      </c>
      <c r="G27" s="6"/>
    </row>
    <row r="28" spans="1:7" ht="23.25">
      <c r="A28" s="22" t="s">
        <v>31</v>
      </c>
      <c r="B28" s="23">
        <v>85150000000</v>
      </c>
      <c r="C28" s="23">
        <v>5938119887.6300001</v>
      </c>
      <c r="D28" s="23">
        <v>33170336446.32</v>
      </c>
      <c r="E28" s="24" t="str">
        <f>IF(D28&gt;B28,"+","-")</f>
        <v>-</v>
      </c>
      <c r="F28" s="23">
        <f>ABS(D28-B28)</f>
        <v>51979663553.68</v>
      </c>
      <c r="G28" s="6"/>
    </row>
    <row r="29" spans="1:7" ht="23.25">
      <c r="A29" s="7" t="s">
        <v>32</v>
      </c>
      <c r="B29" s="4"/>
      <c r="C29" s="4"/>
      <c r="D29" s="4"/>
      <c r="E29" s="5"/>
      <c r="F29" s="4"/>
      <c r="G29" s="6"/>
    </row>
    <row r="30" spans="1:7" ht="23.25">
      <c r="A30" s="7" t="s">
        <v>33</v>
      </c>
      <c r="B30" s="7"/>
      <c r="C30" s="7"/>
      <c r="D30" s="7"/>
      <c r="E30" s="8"/>
      <c r="F30" s="7"/>
      <c r="G30" s="6"/>
    </row>
    <row r="31" spans="1:7" s="9" customFormat="1" ht="23.25">
      <c r="A31" s="7" t="s">
        <v>34</v>
      </c>
      <c r="B31" s="7">
        <v>800000000</v>
      </c>
      <c r="C31" s="7">
        <v>53719790</v>
      </c>
      <c r="D31" s="7">
        <v>292077215</v>
      </c>
      <c r="E31" s="8" t="str">
        <f t="shared" ref="E31:E38" si="4">IF(D31&gt;B31,"+","-")</f>
        <v>-</v>
      </c>
      <c r="F31" s="7">
        <f t="shared" ref="F31:F42" si="5">ABS(D31-B31)</f>
        <v>507922785</v>
      </c>
      <c r="G31" s="6"/>
    </row>
    <row r="32" spans="1:7" ht="23.25">
      <c r="A32" s="7" t="s">
        <v>35</v>
      </c>
      <c r="B32" s="7">
        <v>42700000</v>
      </c>
      <c r="C32" s="7">
        <v>3018050</v>
      </c>
      <c r="D32" s="7">
        <v>18025760</v>
      </c>
      <c r="E32" s="8" t="str">
        <f t="shared" si="4"/>
        <v>-</v>
      </c>
      <c r="F32" s="7">
        <f t="shared" si="5"/>
        <v>24674240</v>
      </c>
      <c r="G32" s="6"/>
    </row>
    <row r="33" spans="1:7" ht="23.25">
      <c r="A33" s="7" t="s">
        <v>36</v>
      </c>
      <c r="B33" s="7">
        <v>37000000</v>
      </c>
      <c r="C33" s="7">
        <v>2255939.2400000002</v>
      </c>
      <c r="D33" s="7">
        <v>17418250.16</v>
      </c>
      <c r="E33" s="8" t="str">
        <f t="shared" si="4"/>
        <v>-</v>
      </c>
      <c r="F33" s="7">
        <f t="shared" si="5"/>
        <v>19581749.84</v>
      </c>
      <c r="G33" s="6"/>
    </row>
    <row r="34" spans="1:7" s="9" customFormat="1" ht="23.25">
      <c r="A34" s="7" t="s">
        <v>37</v>
      </c>
      <c r="B34" s="7">
        <v>60000000</v>
      </c>
      <c r="C34" s="7">
        <v>4071577.92</v>
      </c>
      <c r="D34" s="7">
        <v>24966043.5</v>
      </c>
      <c r="E34" s="8" t="str">
        <f t="shared" si="4"/>
        <v>-</v>
      </c>
      <c r="F34" s="7">
        <f t="shared" si="5"/>
        <v>35033956.5</v>
      </c>
      <c r="G34" s="6"/>
    </row>
    <row r="35" spans="1:7" ht="23.25">
      <c r="A35" s="7" t="s">
        <v>38</v>
      </c>
      <c r="B35" s="7">
        <v>5000</v>
      </c>
      <c r="C35" s="14" t="s">
        <v>7</v>
      </c>
      <c r="D35" s="14" t="s">
        <v>7</v>
      </c>
      <c r="E35" s="8" t="str">
        <f t="shared" si="4"/>
        <v>+</v>
      </c>
      <c r="F35" s="7">
        <f>B35</f>
        <v>5000</v>
      </c>
      <c r="G35" s="6"/>
    </row>
    <row r="36" spans="1:7" ht="23.25">
      <c r="A36" s="7" t="s">
        <v>39</v>
      </c>
      <c r="B36" s="7">
        <v>77000000</v>
      </c>
      <c r="C36" s="7">
        <v>6704880</v>
      </c>
      <c r="D36" s="7">
        <v>38171123</v>
      </c>
      <c r="E36" s="8" t="str">
        <f t="shared" si="4"/>
        <v>-</v>
      </c>
      <c r="F36" s="7">
        <f t="shared" si="5"/>
        <v>38828877</v>
      </c>
      <c r="G36" s="6"/>
    </row>
    <row r="37" spans="1:7" ht="23.25">
      <c r="A37" s="7" t="s">
        <v>40</v>
      </c>
      <c r="B37" s="25">
        <v>900000</v>
      </c>
      <c r="C37" s="7">
        <v>51360</v>
      </c>
      <c r="D37" s="7">
        <v>313998</v>
      </c>
      <c r="E37" s="8" t="str">
        <f t="shared" si="4"/>
        <v>-</v>
      </c>
      <c r="F37" s="7">
        <f t="shared" si="5"/>
        <v>586002</v>
      </c>
      <c r="G37" s="6"/>
    </row>
    <row r="38" spans="1:7" ht="23.25">
      <c r="A38" s="7" t="s">
        <v>41</v>
      </c>
      <c r="B38" s="25">
        <v>13000000</v>
      </c>
      <c r="C38" s="7">
        <v>925850</v>
      </c>
      <c r="D38" s="7">
        <v>5413450</v>
      </c>
      <c r="E38" s="8" t="str">
        <f t="shared" si="4"/>
        <v>-</v>
      </c>
      <c r="F38" s="7">
        <f t="shared" si="5"/>
        <v>7586550</v>
      </c>
      <c r="G38" s="6"/>
    </row>
    <row r="39" spans="1:7" s="9" customFormat="1" ht="23.25">
      <c r="A39" s="7" t="s">
        <v>42</v>
      </c>
      <c r="B39" s="7">
        <v>360000</v>
      </c>
      <c r="C39" s="14">
        <v>250</v>
      </c>
      <c r="D39" s="14">
        <v>750</v>
      </c>
      <c r="E39" s="8" t="s">
        <v>7</v>
      </c>
      <c r="F39" s="7">
        <f t="shared" si="5"/>
        <v>359250</v>
      </c>
      <c r="G39" s="6"/>
    </row>
    <row r="40" spans="1:7" s="9" customFormat="1" ht="23.25">
      <c r="A40" s="7" t="s">
        <v>43</v>
      </c>
      <c r="B40" s="7">
        <v>35000</v>
      </c>
      <c r="C40" s="14">
        <v>6000</v>
      </c>
      <c r="D40" s="14">
        <v>23450</v>
      </c>
      <c r="E40" s="8" t="s">
        <v>7</v>
      </c>
      <c r="F40" s="7">
        <f t="shared" si="5"/>
        <v>11550</v>
      </c>
      <c r="G40" s="6"/>
    </row>
    <row r="41" spans="1:7" s="9" customFormat="1" ht="23.25">
      <c r="A41" s="7" t="s">
        <v>44</v>
      </c>
      <c r="B41" s="7">
        <v>42700000</v>
      </c>
      <c r="C41" s="14">
        <v>400</v>
      </c>
      <c r="D41" s="14">
        <v>400</v>
      </c>
      <c r="E41" s="8" t="s">
        <v>7</v>
      </c>
      <c r="F41" s="7">
        <f t="shared" si="5"/>
        <v>42699600</v>
      </c>
      <c r="G41" s="6"/>
    </row>
    <row r="42" spans="1:7" s="9" customFormat="1" ht="23.25">
      <c r="A42" s="7" t="s">
        <v>45</v>
      </c>
      <c r="B42" s="7">
        <v>13000000</v>
      </c>
      <c r="C42" s="14">
        <v>14750</v>
      </c>
      <c r="D42" s="14">
        <v>40250</v>
      </c>
      <c r="E42" s="8" t="s">
        <v>7</v>
      </c>
      <c r="F42" s="7">
        <f t="shared" si="5"/>
        <v>12959750</v>
      </c>
      <c r="G42" s="6"/>
    </row>
    <row r="43" spans="1:7" ht="23.25">
      <c r="A43" s="23"/>
      <c r="B43" s="23"/>
      <c r="C43" s="23"/>
      <c r="D43" s="23"/>
      <c r="E43" s="24"/>
      <c r="F43" s="23"/>
      <c r="G43" s="6"/>
    </row>
    <row r="44" spans="1:7" ht="23.25">
      <c r="A44" s="17"/>
      <c r="B44" s="25"/>
      <c r="C44" s="17"/>
      <c r="D44" s="17"/>
      <c r="E44" s="26"/>
      <c r="F44" s="17"/>
      <c r="G44" s="6"/>
    </row>
    <row r="45" spans="1:7" ht="23.25">
      <c r="A45" s="52" t="s">
        <v>46</v>
      </c>
      <c r="B45" s="52"/>
      <c r="C45" s="52"/>
      <c r="D45" s="52"/>
      <c r="E45" s="52"/>
      <c r="F45" s="52"/>
      <c r="G45" s="6"/>
    </row>
    <row r="46" spans="1:7" ht="23.25">
      <c r="A46" s="52"/>
      <c r="B46" s="52"/>
      <c r="C46" s="52"/>
      <c r="D46" s="52"/>
      <c r="E46" s="52"/>
      <c r="F46" s="52"/>
      <c r="G46" s="6"/>
    </row>
    <row r="47" spans="1:7" s="9" customFormat="1" ht="23.25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3.25">
      <c r="A48" s="3"/>
      <c r="B48" s="3" t="str">
        <f>+B5</f>
        <v>ปี 2567</v>
      </c>
      <c r="C48" s="3"/>
      <c r="D48" s="3"/>
      <c r="E48" s="3" t="s">
        <v>7</v>
      </c>
      <c r="F48" s="3" t="s">
        <v>47</v>
      </c>
      <c r="G48" s="6"/>
    </row>
    <row r="49" spans="1:7" s="9" customFormat="1" ht="23.25">
      <c r="A49" s="27" t="s">
        <v>48</v>
      </c>
      <c r="B49" s="28"/>
      <c r="C49" s="28"/>
      <c r="D49" s="28"/>
      <c r="E49" s="28"/>
      <c r="F49" s="28"/>
      <c r="G49" s="6"/>
    </row>
    <row r="50" spans="1:7" s="9" customFormat="1" ht="23.25">
      <c r="A50" s="7" t="s">
        <v>49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3.25">
      <c r="A51" s="7" t="s">
        <v>50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3.25">
      <c r="A52" s="7" t="s">
        <v>51</v>
      </c>
      <c r="B52" s="7">
        <v>98000000</v>
      </c>
      <c r="C52" s="7">
        <v>8220620</v>
      </c>
      <c r="D52" s="7">
        <v>49395134</v>
      </c>
      <c r="E52" s="8" t="str">
        <f t="shared" si="6"/>
        <v>-</v>
      </c>
      <c r="F52" s="7">
        <f t="shared" si="7"/>
        <v>48604866</v>
      </c>
      <c r="G52" s="6"/>
    </row>
    <row r="53" spans="1:7" s="9" customFormat="1" ht="23.25">
      <c r="A53" s="7" t="s">
        <v>52</v>
      </c>
      <c r="B53" s="7">
        <v>300000</v>
      </c>
      <c r="C53" s="14">
        <v>34992</v>
      </c>
      <c r="D53" s="14">
        <v>212474.25</v>
      </c>
      <c r="E53" s="8" t="s">
        <v>7</v>
      </c>
      <c r="F53" s="7">
        <f t="shared" si="7"/>
        <v>87525.75</v>
      </c>
      <c r="G53" s="6"/>
    </row>
    <row r="54" spans="1:7" s="9" customFormat="1" ht="23.25">
      <c r="A54" s="7" t="s">
        <v>53</v>
      </c>
      <c r="B54" s="14">
        <v>70000000</v>
      </c>
      <c r="C54" s="7">
        <v>0</v>
      </c>
      <c r="D54" s="14">
        <v>0</v>
      </c>
      <c r="E54" s="8" t="s">
        <v>7</v>
      </c>
      <c r="F54" s="7">
        <f t="shared" si="7"/>
        <v>70000000</v>
      </c>
      <c r="G54" s="6"/>
    </row>
    <row r="55" spans="1:7" ht="23.25">
      <c r="A55" s="7" t="s">
        <v>54</v>
      </c>
      <c r="B55" s="11">
        <f>SUM(B31:B42)+SUM(B49:B54)</f>
        <v>2170000000</v>
      </c>
      <c r="C55" s="11">
        <v>79024459.159999996</v>
      </c>
      <c r="D55" s="11">
        <v>446058297.91000003</v>
      </c>
      <c r="E55" s="12" t="str">
        <f t="shared" si="6"/>
        <v>-</v>
      </c>
      <c r="F55" s="11">
        <f t="shared" si="7"/>
        <v>1723941702.0899999</v>
      </c>
      <c r="G55" s="6"/>
    </row>
    <row r="56" spans="1:7" ht="23.25">
      <c r="A56" s="7" t="s">
        <v>55</v>
      </c>
      <c r="B56" s="7"/>
      <c r="C56" s="7"/>
      <c r="D56" s="7"/>
      <c r="E56" s="8"/>
      <c r="F56" s="7"/>
      <c r="G56" s="6"/>
    </row>
    <row r="57" spans="1:7" ht="23.25">
      <c r="A57" s="7" t="s">
        <v>56</v>
      </c>
      <c r="B57" s="7">
        <v>138000000</v>
      </c>
      <c r="C57" s="7">
        <v>9441429.5</v>
      </c>
      <c r="D57" s="7">
        <v>78933217.599999994</v>
      </c>
      <c r="E57" s="8" t="str">
        <f>IF(D57&gt;B57,"+","-")</f>
        <v>-</v>
      </c>
      <c r="F57" s="7">
        <f>ABS(D57-B57)</f>
        <v>59066782.400000006</v>
      </c>
      <c r="G57" s="6"/>
    </row>
    <row r="58" spans="1:7" ht="23.25">
      <c r="A58" s="7" t="s">
        <v>57</v>
      </c>
      <c r="B58" s="7">
        <v>22000000</v>
      </c>
      <c r="C58" s="7">
        <v>1940390</v>
      </c>
      <c r="D58" s="7">
        <v>13116537</v>
      </c>
      <c r="E58" s="8" t="str">
        <f t="shared" ref="E58:E63" si="8">IF(D58&gt;B58,"+","-")</f>
        <v>-</v>
      </c>
      <c r="F58" s="7">
        <f t="shared" ref="F58:F65" si="9">ABS(D58-B58)</f>
        <v>8883463</v>
      </c>
      <c r="G58" s="6"/>
    </row>
    <row r="59" spans="1:7" ht="23.25">
      <c r="A59" s="7" t="s">
        <v>58</v>
      </c>
      <c r="B59" s="7">
        <v>200000</v>
      </c>
      <c r="C59" s="7">
        <v>22055</v>
      </c>
      <c r="D59" s="7">
        <v>155110</v>
      </c>
      <c r="E59" s="8" t="str">
        <f t="shared" si="8"/>
        <v>-</v>
      </c>
      <c r="F59" s="7">
        <f t="shared" si="9"/>
        <v>44890</v>
      </c>
      <c r="G59" s="6"/>
    </row>
    <row r="60" spans="1:7" ht="23.25">
      <c r="A60" s="7" t="s">
        <v>59</v>
      </c>
      <c r="B60" s="7">
        <v>3000000</v>
      </c>
      <c r="C60" s="14">
        <v>307000</v>
      </c>
      <c r="D60" s="7">
        <v>1749500</v>
      </c>
      <c r="E60" s="8" t="str">
        <f t="shared" si="8"/>
        <v>-</v>
      </c>
      <c r="F60" s="7">
        <f t="shared" si="9"/>
        <v>1250500</v>
      </c>
      <c r="G60" s="6"/>
    </row>
    <row r="61" spans="1:7" ht="23.25">
      <c r="A61" s="7" t="s">
        <v>60</v>
      </c>
      <c r="B61" s="7">
        <v>300000</v>
      </c>
      <c r="C61" s="7">
        <v>6000</v>
      </c>
      <c r="D61" s="7">
        <v>193575</v>
      </c>
      <c r="E61" s="8" t="str">
        <f t="shared" si="8"/>
        <v>-</v>
      </c>
      <c r="F61" s="7">
        <f t="shared" si="9"/>
        <v>106425</v>
      </c>
      <c r="G61" s="6"/>
    </row>
    <row r="62" spans="1:7" ht="23.25">
      <c r="A62" s="7" t="s">
        <v>61</v>
      </c>
      <c r="B62" s="7">
        <v>1500000</v>
      </c>
      <c r="C62" s="14">
        <v>36000</v>
      </c>
      <c r="D62" s="7">
        <v>253830</v>
      </c>
      <c r="E62" s="8" t="str">
        <f t="shared" si="8"/>
        <v>-</v>
      </c>
      <c r="F62" s="7">
        <f t="shared" si="9"/>
        <v>1246170</v>
      </c>
      <c r="G62" s="6"/>
    </row>
    <row r="63" spans="1:7" ht="23.25">
      <c r="A63" s="7" t="s">
        <v>62</v>
      </c>
      <c r="B63" s="7">
        <v>15000000</v>
      </c>
      <c r="C63" s="7">
        <v>1372192</v>
      </c>
      <c r="D63" s="7">
        <v>9068085</v>
      </c>
      <c r="E63" s="8" t="str">
        <f t="shared" si="8"/>
        <v>-</v>
      </c>
      <c r="F63" s="7">
        <f t="shared" si="9"/>
        <v>5931915</v>
      </c>
      <c r="G63" s="6"/>
    </row>
    <row r="64" spans="1:7" ht="23.25">
      <c r="A64" s="7" t="s">
        <v>63</v>
      </c>
      <c r="B64" s="7"/>
      <c r="C64" s="7"/>
      <c r="D64" s="7"/>
      <c r="E64" s="8"/>
      <c r="F64" s="7"/>
      <c r="G64" s="6"/>
    </row>
    <row r="65" spans="1:7" ht="23.25">
      <c r="A65" s="7" t="s">
        <v>64</v>
      </c>
      <c r="B65" s="11">
        <f>SUM(B57:B63)</f>
        <v>180000000</v>
      </c>
      <c r="C65" s="11">
        <v>13125066.5</v>
      </c>
      <c r="D65" s="11">
        <v>103469854.59999999</v>
      </c>
      <c r="E65" s="12" t="str">
        <f>IF(D65&gt;B65,"+","-")</f>
        <v>-</v>
      </c>
      <c r="F65" s="11">
        <f t="shared" si="9"/>
        <v>76530145.400000006</v>
      </c>
      <c r="G65" s="6"/>
    </row>
    <row r="66" spans="1:7" ht="23.25">
      <c r="A66" s="7" t="s">
        <v>65</v>
      </c>
      <c r="B66" s="7"/>
      <c r="C66" s="7"/>
      <c r="D66" s="7"/>
      <c r="E66" s="8"/>
      <c r="F66" s="7"/>
      <c r="G66" s="6"/>
    </row>
    <row r="67" spans="1:7" ht="23.25">
      <c r="A67" s="7" t="s">
        <v>66</v>
      </c>
      <c r="B67" s="7">
        <v>90000000</v>
      </c>
      <c r="C67" s="7">
        <v>7297082.5</v>
      </c>
      <c r="D67" s="7">
        <v>32481404.059999999</v>
      </c>
      <c r="E67" s="8" t="str">
        <f>IF(D67&gt;B67,"+","-")</f>
        <v>-</v>
      </c>
      <c r="F67" s="7">
        <f>ABS(D67-B67)</f>
        <v>57518595.939999998</v>
      </c>
      <c r="G67" s="6"/>
    </row>
    <row r="68" spans="1:7" s="9" customFormat="1" ht="23.25">
      <c r="A68" s="7" t="s">
        <v>67</v>
      </c>
      <c r="B68" s="11">
        <f>+B67</f>
        <v>90000000</v>
      </c>
      <c r="C68" s="11">
        <f>C67</f>
        <v>7297082.5</v>
      </c>
      <c r="D68" s="11">
        <f>D67</f>
        <v>32481404.059999999</v>
      </c>
      <c r="E68" s="12" t="str">
        <f t="shared" ref="E68:E82" si="10">IF(D68&gt;B68,"+","-")</f>
        <v>-</v>
      </c>
      <c r="F68" s="11">
        <f>ABS(D68-B68)</f>
        <v>57518595.939999998</v>
      </c>
      <c r="G68" s="6"/>
    </row>
    <row r="69" spans="1:7" ht="23.25">
      <c r="A69" s="7" t="s">
        <v>68</v>
      </c>
      <c r="B69" s="7"/>
      <c r="C69" s="7"/>
      <c r="D69" s="7"/>
      <c r="E69" s="8"/>
      <c r="F69" s="7"/>
      <c r="G69" s="6"/>
    </row>
    <row r="70" spans="1:7" ht="23.25">
      <c r="A70" s="7" t="s">
        <v>69</v>
      </c>
      <c r="B70" s="7">
        <v>15000000</v>
      </c>
      <c r="C70" s="7">
        <v>2156952</v>
      </c>
      <c r="D70" s="7">
        <v>11903655</v>
      </c>
      <c r="E70" s="8" t="str">
        <f t="shared" si="10"/>
        <v>-</v>
      </c>
      <c r="F70" s="7">
        <f t="shared" ref="F70:F83" si="11">ABS(D70-B70)</f>
        <v>3096345</v>
      </c>
      <c r="G70" s="6"/>
    </row>
    <row r="71" spans="1:7" ht="23.25">
      <c r="A71" s="7" t="s">
        <v>70</v>
      </c>
      <c r="B71" s="7">
        <v>500000</v>
      </c>
      <c r="C71" s="7">
        <v>10620</v>
      </c>
      <c r="D71" s="7">
        <v>153248</v>
      </c>
      <c r="E71" s="8" t="str">
        <f t="shared" si="10"/>
        <v>-</v>
      </c>
      <c r="F71" s="7">
        <f t="shared" si="11"/>
        <v>346752</v>
      </c>
      <c r="G71" s="6"/>
    </row>
    <row r="72" spans="1:7" s="9" customFormat="1" ht="23.25">
      <c r="A72" s="7" t="s">
        <v>71</v>
      </c>
      <c r="B72" s="7">
        <v>1000000</v>
      </c>
      <c r="C72" s="14">
        <v>38660</v>
      </c>
      <c r="D72" s="14">
        <v>251650</v>
      </c>
      <c r="E72" s="8" t="s">
        <v>7</v>
      </c>
      <c r="F72" s="7">
        <f t="shared" si="11"/>
        <v>748350</v>
      </c>
      <c r="G72" s="6"/>
    </row>
    <row r="73" spans="1:7" ht="23.25">
      <c r="A73" s="7" t="s">
        <v>72</v>
      </c>
      <c r="B73" s="7">
        <v>5000000</v>
      </c>
      <c r="C73" s="7">
        <v>336748.5</v>
      </c>
      <c r="D73" s="7">
        <v>3231040.5</v>
      </c>
      <c r="E73" s="8" t="str">
        <f t="shared" si="10"/>
        <v>-</v>
      </c>
      <c r="F73" s="7">
        <f t="shared" si="11"/>
        <v>1768959.5</v>
      </c>
      <c r="G73" s="6"/>
    </row>
    <row r="74" spans="1:7" ht="23.25">
      <c r="A74" s="7" t="s">
        <v>73</v>
      </c>
      <c r="B74" s="7">
        <v>4000000</v>
      </c>
      <c r="C74" s="14">
        <v>161830</v>
      </c>
      <c r="D74" s="7">
        <v>1249251</v>
      </c>
      <c r="E74" s="8" t="str">
        <f t="shared" si="10"/>
        <v>-</v>
      </c>
      <c r="F74" s="7">
        <f t="shared" si="11"/>
        <v>2750749</v>
      </c>
      <c r="G74" s="6"/>
    </row>
    <row r="75" spans="1:7" ht="23.25">
      <c r="A75" s="7" t="s">
        <v>74</v>
      </c>
      <c r="B75" s="7">
        <v>80000</v>
      </c>
      <c r="C75" s="14">
        <v>0</v>
      </c>
      <c r="D75" s="14">
        <v>54800</v>
      </c>
      <c r="E75" s="8" t="s">
        <v>7</v>
      </c>
      <c r="F75" s="7">
        <f t="shared" si="11"/>
        <v>25200</v>
      </c>
      <c r="G75" s="6"/>
    </row>
    <row r="76" spans="1:7" ht="23.25">
      <c r="A76" s="7" t="s">
        <v>75</v>
      </c>
      <c r="B76" s="7">
        <v>7700000</v>
      </c>
      <c r="C76" s="7">
        <v>350800</v>
      </c>
      <c r="D76" s="7">
        <v>2946600</v>
      </c>
      <c r="E76" s="8" t="str">
        <f>IF(D76&gt;B76,"+","-")</f>
        <v>-</v>
      </c>
      <c r="F76" s="7">
        <f>ABS(D76-B76)</f>
        <v>4753400</v>
      </c>
      <c r="G76" s="6"/>
    </row>
    <row r="77" spans="1:7" s="9" customFormat="1" ht="23.25">
      <c r="A77" s="7" t="s">
        <v>76</v>
      </c>
      <c r="B77" s="7">
        <v>14000000</v>
      </c>
      <c r="C77" s="14">
        <v>1764585</v>
      </c>
      <c r="D77" s="7">
        <v>8239615</v>
      </c>
      <c r="E77" s="8" t="str">
        <f>IF(D77&gt;B77,"+","-")</f>
        <v>-</v>
      </c>
      <c r="F77" s="7">
        <f>ABS(D77-B77)</f>
        <v>5760385</v>
      </c>
      <c r="G77" s="6"/>
    </row>
    <row r="78" spans="1:7" ht="23.25">
      <c r="A78" s="7" t="s">
        <v>77</v>
      </c>
      <c r="B78" s="7">
        <v>10000</v>
      </c>
      <c r="C78" s="14">
        <v>2920</v>
      </c>
      <c r="D78" s="14">
        <v>23120</v>
      </c>
      <c r="E78" s="8" t="str">
        <f t="shared" si="10"/>
        <v>+</v>
      </c>
      <c r="F78" s="7">
        <f>ABS(D78-B78)</f>
        <v>13120</v>
      </c>
      <c r="G78" s="6"/>
    </row>
    <row r="79" spans="1:7" ht="23.25">
      <c r="A79" s="7" t="s">
        <v>78</v>
      </c>
      <c r="B79" s="7">
        <v>12500000</v>
      </c>
      <c r="C79" s="14">
        <v>475100</v>
      </c>
      <c r="D79" s="7">
        <v>3501635</v>
      </c>
      <c r="E79" s="8" t="str">
        <f t="shared" si="10"/>
        <v>-</v>
      </c>
      <c r="F79" s="7">
        <f t="shared" si="11"/>
        <v>8998365</v>
      </c>
      <c r="G79" s="6"/>
    </row>
    <row r="80" spans="1:7" ht="23.25">
      <c r="A80" s="7" t="s">
        <v>79</v>
      </c>
      <c r="B80" s="7">
        <v>150000</v>
      </c>
      <c r="C80" s="14">
        <v>6875</v>
      </c>
      <c r="D80" s="7">
        <v>53085</v>
      </c>
      <c r="E80" s="8" t="str">
        <f t="shared" si="10"/>
        <v>-</v>
      </c>
      <c r="F80" s="7">
        <f t="shared" si="11"/>
        <v>96915</v>
      </c>
      <c r="G80" s="6"/>
    </row>
    <row r="81" spans="1:7" ht="23.25">
      <c r="A81" s="7" t="s">
        <v>80</v>
      </c>
      <c r="B81" s="7">
        <v>60000</v>
      </c>
      <c r="C81" s="14" t="s">
        <v>7</v>
      </c>
      <c r="D81" s="14" t="s">
        <v>7</v>
      </c>
      <c r="E81" s="8" t="s">
        <v>7</v>
      </c>
      <c r="F81" s="7">
        <f>B81</f>
        <v>60000</v>
      </c>
      <c r="G81" s="6"/>
    </row>
    <row r="82" spans="1:7" ht="23.25">
      <c r="A82" s="7" t="s">
        <v>81</v>
      </c>
      <c r="B82" s="11">
        <f>SUM(B70:B81)</f>
        <v>60000000</v>
      </c>
      <c r="C82" s="11">
        <v>5305090.5</v>
      </c>
      <c r="D82" s="11">
        <v>31697699.5</v>
      </c>
      <c r="E82" s="12" t="str">
        <f t="shared" si="10"/>
        <v>-</v>
      </c>
      <c r="F82" s="11">
        <f t="shared" si="11"/>
        <v>28302300.5</v>
      </c>
      <c r="G82" s="6"/>
    </row>
    <row r="83" spans="1:7" ht="23.25">
      <c r="A83" s="29" t="s">
        <v>82</v>
      </c>
      <c r="B83" s="23">
        <f>+B82+B68+B65+B55</f>
        <v>2500000000</v>
      </c>
      <c r="C83" s="23">
        <v>104751698.66</v>
      </c>
      <c r="D83" s="23">
        <v>613707256.07000005</v>
      </c>
      <c r="E83" s="24" t="str">
        <f>IF(D83&gt;B83,"+","-")</f>
        <v>-</v>
      </c>
      <c r="F83" s="11">
        <f t="shared" si="11"/>
        <v>1886292743.9299998</v>
      </c>
      <c r="G83" s="6"/>
    </row>
    <row r="84" spans="1:7" ht="23.25">
      <c r="A84" s="30"/>
      <c r="B84" s="17"/>
      <c r="C84" s="17"/>
      <c r="D84" s="17"/>
      <c r="E84" s="26"/>
      <c r="F84" s="17"/>
      <c r="G84" s="6"/>
    </row>
    <row r="85" spans="1:7" ht="23.25">
      <c r="A85" s="30"/>
      <c r="B85" s="17"/>
      <c r="C85" s="17"/>
      <c r="D85" s="17"/>
      <c r="E85" s="26"/>
      <c r="F85" s="17"/>
      <c r="G85" s="6"/>
    </row>
    <row r="86" spans="1:7" ht="23.25">
      <c r="A86" s="52" t="s">
        <v>83</v>
      </c>
      <c r="B86" s="52"/>
      <c r="C86" s="52"/>
      <c r="D86" s="52"/>
      <c r="E86" s="52"/>
      <c r="F86" s="52"/>
      <c r="G86" s="6"/>
    </row>
    <row r="87" spans="1:7" ht="23.25">
      <c r="A87" s="52"/>
      <c r="B87" s="52"/>
      <c r="C87" s="52"/>
      <c r="D87" s="52"/>
      <c r="E87" s="52"/>
      <c r="F87" s="52"/>
      <c r="G87" s="6"/>
    </row>
    <row r="88" spans="1:7" ht="23.25">
      <c r="A88" s="2" t="s">
        <v>1</v>
      </c>
      <c r="B88" s="2" t="s">
        <v>2</v>
      </c>
      <c r="C88" s="2" t="s">
        <v>3</v>
      </c>
      <c r="D88" s="2" t="s">
        <v>4</v>
      </c>
      <c r="E88" s="2" t="s">
        <v>5</v>
      </c>
      <c r="F88" s="2" t="s">
        <v>6</v>
      </c>
      <c r="G88" s="6"/>
    </row>
    <row r="89" spans="1:7" ht="23.25">
      <c r="A89" s="3"/>
      <c r="B89" s="3" t="str">
        <f>+B48</f>
        <v>ปี 2567</v>
      </c>
      <c r="C89" s="3"/>
      <c r="D89" s="3"/>
      <c r="E89" s="3" t="s">
        <v>7</v>
      </c>
      <c r="F89" s="3" t="s">
        <v>47</v>
      </c>
      <c r="G89" s="6"/>
    </row>
    <row r="90" spans="1:7" s="9" customFormat="1" ht="23.25">
      <c r="A90" s="31" t="s">
        <v>84</v>
      </c>
      <c r="B90" s="4"/>
      <c r="C90" s="4"/>
      <c r="D90" s="4"/>
      <c r="E90" s="5"/>
      <c r="F90" s="4"/>
      <c r="G90" s="6"/>
    </row>
    <row r="91" spans="1:7" ht="23.25">
      <c r="A91" s="18" t="s">
        <v>85</v>
      </c>
      <c r="B91" s="7">
        <v>150000000</v>
      </c>
      <c r="C91" s="14">
        <v>11827078.91</v>
      </c>
      <c r="D91" s="7">
        <v>62409013.289999999</v>
      </c>
      <c r="E91" s="8" t="str">
        <f>IF(D91&gt;B91,"+","-")</f>
        <v>-</v>
      </c>
      <c r="F91" s="7">
        <f>ABS(D91-B91)</f>
        <v>87590986.710000008</v>
      </c>
      <c r="G91" s="6"/>
    </row>
    <row r="92" spans="1:7" ht="23.25">
      <c r="A92" s="18" t="s">
        <v>86</v>
      </c>
      <c r="B92" s="7">
        <v>29965000</v>
      </c>
      <c r="C92" s="14">
        <v>239844</v>
      </c>
      <c r="D92" s="14">
        <v>4018443</v>
      </c>
      <c r="E92" s="8" t="str">
        <f>IF(D92&gt;B92,"+","-")</f>
        <v>-</v>
      </c>
      <c r="F92" s="7">
        <f>ABS(D92-B92)</f>
        <v>25946557</v>
      </c>
      <c r="G92" s="6"/>
    </row>
    <row r="93" spans="1:7" ht="23.25">
      <c r="A93" s="18" t="s">
        <v>87</v>
      </c>
      <c r="B93" s="7">
        <v>720000000</v>
      </c>
      <c r="C93" s="14">
        <v>212989531.40000001</v>
      </c>
      <c r="D93" s="7">
        <v>960991391.90999997</v>
      </c>
      <c r="E93" s="8" t="str">
        <f>IF(D93&gt;B93,"+","-")</f>
        <v>+</v>
      </c>
      <c r="F93" s="7">
        <f>ABS(D93-B93)</f>
        <v>240991391.90999997</v>
      </c>
      <c r="G93" s="6"/>
    </row>
    <row r="94" spans="1:7" ht="23.25">
      <c r="A94" s="18" t="s">
        <v>88</v>
      </c>
      <c r="B94" s="7">
        <v>35000</v>
      </c>
      <c r="C94" s="14">
        <v>0</v>
      </c>
      <c r="D94" s="14">
        <v>0</v>
      </c>
      <c r="E94" s="8" t="str">
        <f>IF(D94&gt;B94,"+","-")</f>
        <v>-</v>
      </c>
      <c r="F94" s="7">
        <f>B94</f>
        <v>35000</v>
      </c>
      <c r="G94" s="6"/>
    </row>
    <row r="95" spans="1:7" ht="23.25">
      <c r="A95" s="32" t="s">
        <v>89</v>
      </c>
      <c r="B95" s="11">
        <v>900000000</v>
      </c>
      <c r="C95" s="11">
        <v>225056454.31</v>
      </c>
      <c r="D95" s="11">
        <v>1027418848.2</v>
      </c>
      <c r="E95" s="12" t="str">
        <f>IF(D95&gt;B95,"+","-")</f>
        <v>+</v>
      </c>
      <c r="F95" s="11">
        <f>ABS(D95-B95)</f>
        <v>127418848.20000005</v>
      </c>
      <c r="G95" s="6"/>
    </row>
    <row r="96" spans="1:7" ht="23.25">
      <c r="A96" s="18" t="s">
        <v>90</v>
      </c>
      <c r="B96" s="33"/>
      <c r="C96" s="33"/>
      <c r="D96" s="33"/>
      <c r="E96" s="34"/>
      <c r="F96" s="33"/>
      <c r="G96" s="6"/>
    </row>
    <row r="97" spans="1:7" ht="23.25">
      <c r="A97" s="18" t="s">
        <v>91</v>
      </c>
      <c r="B97" s="7"/>
      <c r="C97" s="7"/>
      <c r="D97" s="7"/>
      <c r="E97" s="8"/>
      <c r="F97" s="7"/>
      <c r="G97" s="6"/>
    </row>
    <row r="98" spans="1:7" ht="23.25">
      <c r="A98" s="18" t="s">
        <v>92</v>
      </c>
      <c r="B98" s="7">
        <v>50000000</v>
      </c>
      <c r="C98" s="14">
        <v>0</v>
      </c>
      <c r="D98" s="14">
        <v>0</v>
      </c>
      <c r="E98" s="14" t="s">
        <v>7</v>
      </c>
      <c r="F98" s="14">
        <f>B98</f>
        <v>50000000</v>
      </c>
      <c r="G98" s="6"/>
    </row>
    <row r="99" spans="1:7" ht="23.25">
      <c r="A99" s="18" t="s">
        <v>93</v>
      </c>
      <c r="B99" s="7">
        <v>0</v>
      </c>
      <c r="C99" s="14">
        <v>0</v>
      </c>
      <c r="D99" s="14">
        <v>0</v>
      </c>
      <c r="E99" s="14" t="s">
        <v>7</v>
      </c>
      <c r="F99" s="14">
        <f>B99</f>
        <v>0</v>
      </c>
      <c r="G99" s="6"/>
    </row>
    <row r="100" spans="1:7" ht="23.25">
      <c r="A100" s="32" t="s">
        <v>94</v>
      </c>
      <c r="B100" s="4"/>
      <c r="C100" s="35"/>
      <c r="D100" s="35"/>
      <c r="E100" s="35"/>
      <c r="F100" s="35"/>
      <c r="G100" s="6"/>
    </row>
    <row r="101" spans="1:7" ht="23.25">
      <c r="A101" s="32" t="s">
        <v>95</v>
      </c>
      <c r="B101" s="23">
        <f>SUM(B98:B99)</f>
        <v>50000000</v>
      </c>
      <c r="C101" s="14">
        <v>0</v>
      </c>
      <c r="D101" s="36"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3.25">
      <c r="A102" s="18" t="s">
        <v>96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3.25">
      <c r="A103" s="18" t="s">
        <v>97</v>
      </c>
      <c r="B103" s="7">
        <v>150000000</v>
      </c>
      <c r="C103" s="7">
        <v>16891344.489999998</v>
      </c>
      <c r="D103" s="7">
        <v>297870038.02999997</v>
      </c>
      <c r="E103" s="38" t="s">
        <v>7</v>
      </c>
      <c r="F103" s="14">
        <f t="shared" si="12"/>
        <v>147870038.02999997</v>
      </c>
      <c r="G103" s="6"/>
    </row>
    <row r="104" spans="1:7" ht="23.25">
      <c r="A104" s="18" t="s">
        <v>98</v>
      </c>
      <c r="B104" s="7">
        <v>5000000</v>
      </c>
      <c r="C104" s="14">
        <v>0</v>
      </c>
      <c r="D104" s="7">
        <v>0</v>
      </c>
      <c r="E104" s="8" t="str">
        <f>IF(D104&gt;B104,"+","-")</f>
        <v>-</v>
      </c>
      <c r="F104" s="14">
        <f t="shared" si="12"/>
        <v>5000000</v>
      </c>
      <c r="G104" s="6"/>
    </row>
    <row r="105" spans="1:7" ht="23.25">
      <c r="A105" s="18" t="s">
        <v>99</v>
      </c>
      <c r="B105" s="7">
        <v>1150000000</v>
      </c>
      <c r="C105" s="7">
        <v>3939482.17</v>
      </c>
      <c r="D105" s="7">
        <v>2533799712.3899999</v>
      </c>
      <c r="E105" s="8" t="str">
        <f>IF(D105&gt;B105,"+","-")</f>
        <v>+</v>
      </c>
      <c r="F105" s="14">
        <f t="shared" si="12"/>
        <v>1383799712.3899999</v>
      </c>
      <c r="G105" s="6"/>
    </row>
    <row r="106" spans="1:7" ht="23.25">
      <c r="A106" s="18" t="s">
        <v>100</v>
      </c>
      <c r="B106" s="7">
        <v>15000000</v>
      </c>
      <c r="C106" s="7">
        <v>1458015.03</v>
      </c>
      <c r="D106" s="7">
        <v>5376432.4400000004</v>
      </c>
      <c r="E106" s="8" t="str">
        <f t="shared" ref="E106:E110" si="13">IF(D106&gt;B106,"+","-")</f>
        <v>-</v>
      </c>
      <c r="F106" s="7">
        <f t="shared" si="12"/>
        <v>9623567.5599999987</v>
      </c>
      <c r="G106" s="6"/>
    </row>
    <row r="107" spans="1:7" ht="23.25">
      <c r="A107" s="18" t="s">
        <v>101</v>
      </c>
      <c r="B107" s="7">
        <v>40000000</v>
      </c>
      <c r="C107" s="7">
        <v>7040410</v>
      </c>
      <c r="D107" s="7">
        <v>15372999</v>
      </c>
      <c r="E107" s="8" t="str">
        <f t="shared" si="13"/>
        <v>-</v>
      </c>
      <c r="F107" s="7">
        <f t="shared" si="12"/>
        <v>24627001</v>
      </c>
      <c r="G107" s="6"/>
    </row>
    <row r="108" spans="1:7" ht="23.25">
      <c r="A108" s="18" t="s">
        <v>102</v>
      </c>
      <c r="B108" s="7">
        <v>40000000</v>
      </c>
      <c r="C108" s="7">
        <v>11600401.35</v>
      </c>
      <c r="D108" s="7">
        <v>29765789.260000002</v>
      </c>
      <c r="E108" s="8" t="str">
        <f>IF(D108&gt;B108,"+","-")</f>
        <v>-</v>
      </c>
      <c r="F108" s="7">
        <f>ABS(D108-B108)</f>
        <v>10234210.739999998</v>
      </c>
      <c r="G108" s="6"/>
    </row>
    <row r="109" spans="1:7" ht="23.25">
      <c r="A109" s="39" t="s">
        <v>103</v>
      </c>
      <c r="B109" s="11">
        <v>1400000000</v>
      </c>
      <c r="C109" s="11">
        <v>40929653.039999999</v>
      </c>
      <c r="D109" s="11">
        <v>2882184971.1199999</v>
      </c>
      <c r="E109" s="12" t="str">
        <f t="shared" si="13"/>
        <v>+</v>
      </c>
      <c r="F109" s="11">
        <f t="shared" si="12"/>
        <v>1482184971.1199999</v>
      </c>
      <c r="G109" s="6"/>
    </row>
    <row r="110" spans="1:7" ht="23.25">
      <c r="A110" s="40" t="s">
        <v>104</v>
      </c>
      <c r="B110" s="11">
        <v>90000000000</v>
      </c>
      <c r="C110" s="11">
        <v>6308857693.6400003</v>
      </c>
      <c r="D110" s="11">
        <v>37693647521.709999</v>
      </c>
      <c r="E110" s="12" t="str">
        <f t="shared" si="13"/>
        <v>-</v>
      </c>
      <c r="F110" s="11">
        <f t="shared" si="12"/>
        <v>52306352478.290001</v>
      </c>
      <c r="G110" s="6"/>
    </row>
    <row r="111" spans="1:7" ht="23.25">
      <c r="A111" s="31" t="s">
        <v>105</v>
      </c>
      <c r="B111" s="4"/>
      <c r="C111" s="4"/>
      <c r="D111" s="4"/>
      <c r="E111" s="5"/>
      <c r="F111" s="4"/>
      <c r="G111" s="6"/>
    </row>
    <row r="112" spans="1:7" ht="23.25">
      <c r="A112" s="41" t="s">
        <v>106</v>
      </c>
      <c r="B112" s="36">
        <v>23488692200</v>
      </c>
      <c r="C112" s="36">
        <v>23488692200</v>
      </c>
      <c r="D112" s="36">
        <v>23488692200</v>
      </c>
      <c r="E112" s="8" t="str">
        <f>IF(D112&gt;B112,"+","-")</f>
        <v>-</v>
      </c>
      <c r="F112" s="14" t="s">
        <v>7</v>
      </c>
      <c r="G112" s="6"/>
    </row>
    <row r="113" spans="1:6" ht="23.25">
      <c r="A113" s="40" t="s">
        <v>107</v>
      </c>
      <c r="B113" s="42">
        <v>2348869200</v>
      </c>
      <c r="C113" s="42">
        <v>23488692200</v>
      </c>
      <c r="D113" s="42">
        <v>23488692200</v>
      </c>
      <c r="E113" s="12" t="s">
        <v>7</v>
      </c>
      <c r="F113" s="42" t="s">
        <v>7</v>
      </c>
    </row>
    <row r="114" spans="1:6" ht="23.25">
      <c r="A114" s="40" t="s">
        <v>108</v>
      </c>
      <c r="B114" s="11">
        <v>113488692200</v>
      </c>
      <c r="C114" s="11">
        <v>29797549893.639999</v>
      </c>
      <c r="D114" s="11">
        <v>61182339721.709999</v>
      </c>
      <c r="E114" s="12" t="str">
        <f>IF(D114&gt;B114,"+","-")</f>
        <v>-</v>
      </c>
      <c r="F114" s="11">
        <f>ABS(D114-B114)</f>
        <v>52306352478.290001</v>
      </c>
    </row>
    <row r="115" spans="1:6" ht="23.25">
      <c r="A115" s="43" t="s">
        <v>109</v>
      </c>
      <c r="B115" s="44"/>
      <c r="C115" s="44"/>
      <c r="D115" s="45"/>
      <c r="E115" s="44"/>
      <c r="F115" s="44"/>
    </row>
    <row r="116" spans="1:6" ht="29.25">
      <c r="A116" s="46"/>
      <c r="B116" s="47"/>
      <c r="C116" s="6"/>
      <c r="E116" s="48"/>
      <c r="F116" s="49"/>
    </row>
    <row r="117" spans="1:6" ht="23.25">
      <c r="A117" s="44"/>
      <c r="C117" s="47"/>
      <c r="D117" s="47"/>
      <c r="E117" s="48"/>
      <c r="F117" s="49"/>
    </row>
    <row r="118" spans="1:6" ht="23.25">
      <c r="B118" s="47"/>
      <c r="E118" s="48"/>
      <c r="F118" s="49"/>
    </row>
    <row r="122" spans="1:6">
      <c r="C122" s="47"/>
      <c r="D122" s="47"/>
    </row>
    <row r="196" spans="1:1">
      <c r="A196" s="50"/>
    </row>
    <row r="197" spans="1:1">
      <c r="A197" s="50"/>
    </row>
    <row r="198" spans="1:1">
      <c r="A198" s="50"/>
    </row>
    <row r="199" spans="1:1">
      <c r="A199" s="50"/>
    </row>
    <row r="200" spans="1:1">
      <c r="A200" s="50"/>
    </row>
    <row r="201" spans="1:1">
      <c r="A201" s="50"/>
    </row>
    <row r="202" spans="1:1">
      <c r="A202" s="50"/>
    </row>
    <row r="203" spans="1:1">
      <c r="A203" s="50"/>
    </row>
    <row r="204" spans="1:1">
      <c r="A204" s="50"/>
    </row>
    <row r="205" spans="1:1">
      <c r="A205" s="50"/>
    </row>
    <row r="206" spans="1:1">
      <c r="A206" s="50"/>
    </row>
    <row r="207" spans="1:1">
      <c r="A207" s="50"/>
    </row>
    <row r="208" spans="1:1">
      <c r="A208" s="50"/>
    </row>
    <row r="209" spans="1:1">
      <c r="A209" s="50"/>
    </row>
    <row r="210" spans="1:1">
      <c r="A210" s="50"/>
    </row>
    <row r="211" spans="1:1">
      <c r="A211" s="50"/>
    </row>
    <row r="212" spans="1:1">
      <c r="A212" s="50"/>
    </row>
    <row r="213" spans="1:1">
      <c r="A213" s="50"/>
    </row>
    <row r="214" spans="1:1">
      <c r="A214" s="50"/>
    </row>
    <row r="215" spans="1:1">
      <c r="A215" s="50"/>
    </row>
    <row r="216" spans="1:1">
      <c r="A216" s="50"/>
    </row>
    <row r="217" spans="1:1">
      <c r="A217" s="50"/>
    </row>
    <row r="218" spans="1:1">
      <c r="A218" s="50"/>
    </row>
    <row r="219" spans="1:1">
      <c r="A219" s="50"/>
    </row>
    <row r="220" spans="1:1">
      <c r="A220" s="50"/>
    </row>
    <row r="221" spans="1:1">
      <c r="A221" s="50"/>
    </row>
    <row r="222" spans="1:1">
      <c r="A222" s="50"/>
    </row>
    <row r="223" spans="1:1">
      <c r="A223" s="50"/>
    </row>
    <row r="224" spans="1:1">
      <c r="A224" s="50"/>
    </row>
    <row r="225" spans="1:1">
      <c r="A225" s="50"/>
    </row>
    <row r="226" spans="1:1">
      <c r="A226" s="50"/>
    </row>
    <row r="227" spans="1:1">
      <c r="A227" s="50"/>
    </row>
    <row r="228" spans="1:1">
      <c r="A228" s="50"/>
    </row>
    <row r="229" spans="1:1">
      <c r="A229" s="50"/>
    </row>
    <row r="230" spans="1:1">
      <c r="A230" s="50"/>
    </row>
    <row r="231" spans="1:1">
      <c r="A231" s="50"/>
    </row>
    <row r="232" spans="1:1">
      <c r="A232" s="50"/>
    </row>
    <row r="233" spans="1:1">
      <c r="A233" s="50"/>
    </row>
    <row r="234" spans="1:1">
      <c r="A234" s="50"/>
    </row>
    <row r="235" spans="1:1">
      <c r="A235" s="50"/>
    </row>
    <row r="236" spans="1:1">
      <c r="A236" s="50"/>
    </row>
    <row r="237" spans="1:1">
      <c r="A237" s="50"/>
    </row>
    <row r="238" spans="1:1">
      <c r="A238" s="50"/>
    </row>
    <row r="239" spans="1:1">
      <c r="A239" s="50"/>
    </row>
    <row r="240" spans="1:1">
      <c r="A240" s="50"/>
    </row>
    <row r="241" spans="1:1">
      <c r="A241" s="50"/>
    </row>
    <row r="242" spans="1:1">
      <c r="A242" s="50"/>
    </row>
    <row r="243" spans="1:1">
      <c r="A243" s="50"/>
    </row>
    <row r="244" spans="1:1">
      <c r="A244" s="50"/>
    </row>
    <row r="245" spans="1:1">
      <c r="A245" s="50"/>
    </row>
    <row r="246" spans="1:1">
      <c r="A246" s="50"/>
    </row>
    <row r="247" spans="1:1">
      <c r="A247" s="50"/>
    </row>
    <row r="248" spans="1:1">
      <c r="A248" s="50"/>
    </row>
    <row r="249" spans="1:1">
      <c r="A249" s="50"/>
    </row>
    <row r="250" spans="1:1">
      <c r="A250" s="50"/>
    </row>
    <row r="251" spans="1:1">
      <c r="A251" s="50"/>
    </row>
    <row r="252" spans="1:1">
      <c r="A252" s="50"/>
    </row>
    <row r="253" spans="1:1">
      <c r="A253" s="50"/>
    </row>
    <row r="254" spans="1:1">
      <c r="A254" s="50"/>
    </row>
    <row r="255" spans="1:1">
      <c r="A255" s="50"/>
    </row>
    <row r="256" spans="1:1">
      <c r="A256" s="50"/>
    </row>
    <row r="257" spans="1:1">
      <c r="A257" s="50"/>
    </row>
    <row r="258" spans="1:1">
      <c r="A258" s="50"/>
    </row>
    <row r="259" spans="1:1">
      <c r="A259" s="50"/>
    </row>
    <row r="260" spans="1:1">
      <c r="A260" s="50"/>
    </row>
    <row r="261" spans="1:1">
      <c r="A261" s="50"/>
    </row>
    <row r="262" spans="1:1">
      <c r="A262" s="50"/>
    </row>
    <row r="263" spans="1:1">
      <c r="A263" s="50"/>
    </row>
    <row r="264" spans="1:1">
      <c r="A264" s="50"/>
    </row>
    <row r="265" spans="1:1">
      <c r="A265" s="50"/>
    </row>
    <row r="266" spans="1:1">
      <c r="A266" s="50"/>
    </row>
    <row r="267" spans="1:1">
      <c r="A267" s="50"/>
    </row>
    <row r="268" spans="1:1">
      <c r="A268" s="50"/>
    </row>
    <row r="269" spans="1:1">
      <c r="A269" s="50"/>
    </row>
    <row r="270" spans="1:1">
      <c r="A270" s="50"/>
    </row>
    <row r="271" spans="1:1">
      <c r="A271" s="50"/>
    </row>
    <row r="272" spans="1:1">
      <c r="A272" s="50"/>
    </row>
    <row r="273" spans="1:1">
      <c r="A273" s="50"/>
    </row>
    <row r="274" spans="1:1">
      <c r="A274" s="50"/>
    </row>
    <row r="275" spans="1:1">
      <c r="A275" s="50"/>
    </row>
    <row r="276" spans="1:1">
      <c r="A276" s="50"/>
    </row>
    <row r="277" spans="1:1">
      <c r="A277" s="50"/>
    </row>
    <row r="278" spans="1:1">
      <c r="A278" s="50"/>
    </row>
    <row r="279" spans="1:1">
      <c r="A279" s="50"/>
    </row>
    <row r="280" spans="1:1">
      <c r="A280" s="50"/>
    </row>
    <row r="282" spans="1:1">
      <c r="A282" s="6"/>
    </row>
    <row r="283" spans="1:1">
      <c r="A283" s="6"/>
    </row>
    <row r="284" spans="1:1">
      <c r="A284" s="51"/>
    </row>
    <row r="285" spans="1:1">
      <c r="A285" s="6"/>
    </row>
    <row r="286" spans="1: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286"/>
  <sheetViews>
    <sheetView workbookViewId="0">
      <selection sqref="A1:XFD1048576"/>
    </sheetView>
  </sheetViews>
  <sheetFormatPr defaultRowHeight="21"/>
  <cols>
    <col min="1" max="1" width="47" style="1" customWidth="1"/>
    <col min="2" max="2" width="18.42578125" style="1" bestFit="1" customWidth="1"/>
    <col min="3" max="3" width="17.7109375" style="1" customWidth="1"/>
    <col min="4" max="4" width="17.42578125" style="1" customWidth="1"/>
    <col min="5" max="5" width="3.85546875" style="1" customWidth="1"/>
    <col min="6" max="6" width="17.42578125" style="1" customWidth="1"/>
    <col min="7" max="7" width="17.140625" style="1" customWidth="1"/>
    <col min="8" max="256" width="9.140625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.140625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.140625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.140625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.140625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.140625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.140625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.140625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.140625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.140625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.140625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.140625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.140625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.140625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.140625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.140625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.140625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.140625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.140625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.140625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.140625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.140625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.140625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.140625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.140625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.140625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.140625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.140625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.140625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.140625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.140625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.140625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.140625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.140625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.140625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.140625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.140625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.140625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.140625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.140625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.140625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.140625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.140625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.140625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.140625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.140625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.140625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.140625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.140625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.140625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.140625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.140625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.140625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.140625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.140625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.140625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.140625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.140625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.140625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.140625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.140625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.140625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.140625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.140625" style="1"/>
  </cols>
  <sheetData>
    <row r="1" spans="1:7" ht="23.25">
      <c r="A1" s="53" t="s">
        <v>0</v>
      </c>
      <c r="B1" s="53"/>
      <c r="C1" s="53"/>
      <c r="D1" s="53"/>
      <c r="E1" s="53"/>
      <c r="F1" s="53"/>
    </row>
    <row r="2" spans="1:7" ht="23.25">
      <c r="A2" s="54" t="s">
        <v>118</v>
      </c>
      <c r="B2" s="54"/>
      <c r="C2" s="54"/>
      <c r="D2" s="54"/>
      <c r="E2" s="54"/>
      <c r="F2" s="54"/>
    </row>
    <row r="3" spans="1:7" ht="23.25">
      <c r="A3" s="52" t="s">
        <v>115</v>
      </c>
      <c r="B3" s="52"/>
      <c r="C3" s="52"/>
      <c r="D3" s="52"/>
      <c r="E3" s="52"/>
      <c r="F3" s="52"/>
    </row>
    <row r="4" spans="1:7" ht="23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3.25">
      <c r="A5" s="3"/>
      <c r="B5" s="3" t="s">
        <v>116</v>
      </c>
      <c r="C5" s="3"/>
      <c r="D5" s="3"/>
      <c r="E5" s="3" t="s">
        <v>7</v>
      </c>
      <c r="F5" s="3" t="s">
        <v>8</v>
      </c>
    </row>
    <row r="6" spans="1:7" ht="23.25">
      <c r="A6" s="4" t="s">
        <v>9</v>
      </c>
      <c r="B6" s="4"/>
      <c r="C6" s="4"/>
      <c r="D6" s="4"/>
      <c r="E6" s="5"/>
      <c r="F6" s="4"/>
      <c r="G6" s="6"/>
    </row>
    <row r="7" spans="1:7" ht="23.25">
      <c r="A7" s="7" t="s">
        <v>10</v>
      </c>
      <c r="B7" s="7"/>
      <c r="C7" s="7"/>
      <c r="D7" s="7"/>
      <c r="E7" s="8"/>
      <c r="F7" s="7"/>
      <c r="G7" s="6"/>
    </row>
    <row r="8" spans="1:7" ht="23.25">
      <c r="A8" s="7" t="s">
        <v>11</v>
      </c>
      <c r="B8" s="7"/>
      <c r="C8" s="7"/>
      <c r="D8" s="7"/>
      <c r="E8" s="8"/>
      <c r="F8" s="7"/>
      <c r="G8" s="6"/>
    </row>
    <row r="9" spans="1:7" ht="23.25">
      <c r="A9" s="7" t="s">
        <v>12</v>
      </c>
      <c r="B9" s="7">
        <v>4000000</v>
      </c>
      <c r="C9" s="7">
        <v>140046.97</v>
      </c>
      <c r="D9" s="7">
        <v>1494453.11</v>
      </c>
      <c r="E9" s="8" t="str">
        <f>IF(D9&gt;B9,"+","-")</f>
        <v>-</v>
      </c>
      <c r="F9" s="7">
        <f>ABS(D9-B9)</f>
        <v>2505546.8899999997</v>
      </c>
      <c r="G9" s="6"/>
    </row>
    <row r="10" spans="1:7" s="9" customFormat="1" ht="23.25">
      <c r="A10" s="7" t="s">
        <v>13</v>
      </c>
      <c r="B10" s="7">
        <v>350000000</v>
      </c>
      <c r="C10" s="7">
        <v>11314803.140000001</v>
      </c>
      <c r="D10" s="7">
        <v>104515806.28</v>
      </c>
      <c r="E10" s="8" t="str">
        <f t="shared" ref="E10:E16" si="0">IF(D10&gt;B10,"+","-")</f>
        <v>-</v>
      </c>
      <c r="F10" s="7">
        <f t="shared" ref="F10:F16" si="1">ABS(D10-B10)</f>
        <v>245484193.72</v>
      </c>
      <c r="G10" s="6"/>
    </row>
    <row r="11" spans="1:7" ht="23.25">
      <c r="A11" s="7" t="s">
        <v>14</v>
      </c>
      <c r="B11" s="7">
        <v>1290000000</v>
      </c>
      <c r="C11" s="7">
        <v>226941047.49000001</v>
      </c>
      <c r="D11" s="7">
        <v>816949417.04999995</v>
      </c>
      <c r="E11" s="8" t="str">
        <f t="shared" si="0"/>
        <v>-</v>
      </c>
      <c r="F11" s="7">
        <f t="shared" si="1"/>
        <v>473050582.95000005</v>
      </c>
      <c r="G11" s="6"/>
    </row>
    <row r="12" spans="1:7" ht="23.25">
      <c r="A12" s="7" t="s">
        <v>15</v>
      </c>
      <c r="B12" s="7">
        <v>1000000</v>
      </c>
      <c r="C12" s="7">
        <v>92880</v>
      </c>
      <c r="D12" s="7">
        <v>622856</v>
      </c>
      <c r="E12" s="8" t="str">
        <f t="shared" si="0"/>
        <v>-</v>
      </c>
      <c r="F12" s="7">
        <f t="shared" si="1"/>
        <v>377144</v>
      </c>
      <c r="G12" s="6"/>
    </row>
    <row r="13" spans="1:7" ht="23.25">
      <c r="A13" s="7" t="s">
        <v>16</v>
      </c>
      <c r="B13" s="7">
        <v>200000000</v>
      </c>
      <c r="C13" s="7">
        <v>16871360.190000001</v>
      </c>
      <c r="D13" s="7">
        <v>113512585.8</v>
      </c>
      <c r="E13" s="8" t="str">
        <f t="shared" si="0"/>
        <v>-</v>
      </c>
      <c r="F13" s="7">
        <f t="shared" si="1"/>
        <v>86487414.200000003</v>
      </c>
      <c r="G13" s="6"/>
    </row>
    <row r="14" spans="1:7" ht="23.25">
      <c r="A14" s="7" t="s">
        <v>17</v>
      </c>
      <c r="B14" s="7">
        <v>5000000</v>
      </c>
      <c r="C14" s="7">
        <v>475228.5</v>
      </c>
      <c r="D14" s="7">
        <v>5297613.5</v>
      </c>
      <c r="E14" s="8" t="str">
        <f t="shared" si="0"/>
        <v>+</v>
      </c>
      <c r="F14" s="7">
        <f t="shared" si="1"/>
        <v>297613.5</v>
      </c>
      <c r="G14" s="6"/>
    </row>
    <row r="15" spans="1:7" ht="23.25">
      <c r="A15" s="7" t="s">
        <v>18</v>
      </c>
      <c r="B15" s="10">
        <v>15000000000</v>
      </c>
      <c r="C15" s="7">
        <v>97366942.370000005</v>
      </c>
      <c r="D15" s="7">
        <v>2020967562.02</v>
      </c>
      <c r="E15" s="8" t="str">
        <f>IF(D15&gt;B15,"+","-")</f>
        <v>-</v>
      </c>
      <c r="F15" s="7">
        <f>ABS(D15-B15)</f>
        <v>12979032437.98</v>
      </c>
      <c r="G15" s="6"/>
    </row>
    <row r="16" spans="1:7" ht="23.25">
      <c r="A16" s="7" t="s">
        <v>19</v>
      </c>
      <c r="B16" s="11">
        <v>16850000000</v>
      </c>
      <c r="C16" s="11">
        <v>353202308.66000003</v>
      </c>
      <c r="D16" s="11">
        <v>3063360293.7600002</v>
      </c>
      <c r="E16" s="12" t="str">
        <f t="shared" si="0"/>
        <v>-</v>
      </c>
      <c r="F16" s="11">
        <f t="shared" si="1"/>
        <v>13786639706.24</v>
      </c>
      <c r="G16" s="6"/>
    </row>
    <row r="17" spans="1:7" ht="23.25">
      <c r="A17" s="7" t="s">
        <v>20</v>
      </c>
      <c r="B17" s="4"/>
      <c r="C17" s="4"/>
      <c r="D17" s="4"/>
      <c r="E17" s="5"/>
      <c r="F17" s="4"/>
      <c r="G17" s="6"/>
    </row>
    <row r="18" spans="1:7" s="9" customFormat="1" ht="23.25">
      <c r="A18" s="7" t="s">
        <v>21</v>
      </c>
      <c r="B18" s="13">
        <v>32800000000</v>
      </c>
      <c r="C18" s="7">
        <v>2381730321.9299998</v>
      </c>
      <c r="D18" s="7">
        <v>15753002095.629999</v>
      </c>
      <c r="E18" s="8" t="str">
        <f t="shared" ref="E18:E27" si="2">IF(D18&gt;B18,"+","-")</f>
        <v>-</v>
      </c>
      <c r="F18" s="7">
        <f t="shared" ref="F18:F27" si="3">ABS(D18-B18)</f>
        <v>17046997904.370001</v>
      </c>
      <c r="G18" s="6"/>
    </row>
    <row r="19" spans="1:7" ht="23.25">
      <c r="A19" s="7" t="s">
        <v>22</v>
      </c>
      <c r="B19" s="13">
        <v>14500000000</v>
      </c>
      <c r="C19" s="14">
        <v>1381772467.6800001</v>
      </c>
      <c r="D19" s="7">
        <v>9033225804.0799999</v>
      </c>
      <c r="E19" s="15" t="str">
        <f t="shared" si="2"/>
        <v>-</v>
      </c>
      <c r="F19" s="7">
        <f t="shared" si="3"/>
        <v>5466774195.9200001</v>
      </c>
      <c r="G19" s="6"/>
    </row>
    <row r="20" spans="1:7" ht="23.25">
      <c r="A20" s="7" t="s">
        <v>23</v>
      </c>
      <c r="B20" s="13">
        <v>4900000000</v>
      </c>
      <c r="C20" s="14">
        <v>308557456.07999998</v>
      </c>
      <c r="D20" s="14">
        <v>2368200498.6399999</v>
      </c>
      <c r="E20" s="8" t="s">
        <v>7</v>
      </c>
      <c r="F20" s="7">
        <f t="shared" si="3"/>
        <v>2531799501.3600001</v>
      </c>
      <c r="G20" s="6"/>
    </row>
    <row r="21" spans="1:7" ht="23.25">
      <c r="A21" s="7" t="s">
        <v>24</v>
      </c>
      <c r="B21" s="16">
        <v>12200000000</v>
      </c>
      <c r="C21" s="14">
        <v>653013543</v>
      </c>
      <c r="D21" s="17">
        <v>5884241306</v>
      </c>
      <c r="E21" s="8" t="str">
        <f t="shared" si="2"/>
        <v>-</v>
      </c>
      <c r="F21" s="7">
        <f t="shared" si="3"/>
        <v>6315758694</v>
      </c>
      <c r="G21" s="6"/>
    </row>
    <row r="22" spans="1:7" ht="23.25">
      <c r="A22" s="18" t="s">
        <v>25</v>
      </c>
      <c r="B22" s="16"/>
      <c r="C22" s="7"/>
      <c r="D22" s="17"/>
      <c r="E22" s="8"/>
      <c r="F22" s="19"/>
      <c r="G22" s="20"/>
    </row>
    <row r="23" spans="1:7" ht="23.25">
      <c r="A23" s="7" t="s">
        <v>26</v>
      </c>
      <c r="B23" s="13">
        <v>3790000000</v>
      </c>
      <c r="C23" s="7">
        <v>241372112.16</v>
      </c>
      <c r="D23" s="7">
        <v>2366024887.3699999</v>
      </c>
      <c r="E23" s="8" t="str">
        <f>IF(D23&gt;B23,"+","-")</f>
        <v>-</v>
      </c>
      <c r="F23" s="7">
        <f>ABS(D23-B23)</f>
        <v>1423975112.6300001</v>
      </c>
      <c r="G23" s="6"/>
    </row>
    <row r="24" spans="1:7" ht="23.25">
      <c r="A24" s="7" t="s">
        <v>27</v>
      </c>
      <c r="B24" s="7">
        <v>4800000</v>
      </c>
      <c r="C24" s="14">
        <v>109487.5</v>
      </c>
      <c r="D24" s="14">
        <v>1060210.8700000001</v>
      </c>
      <c r="E24" s="8" t="s">
        <v>7</v>
      </c>
      <c r="F24" s="7">
        <f>ABS(D24-B24)</f>
        <v>3739789.13</v>
      </c>
      <c r="G24" s="6"/>
    </row>
    <row r="25" spans="1:7" ht="23.25">
      <c r="A25" s="7" t="s">
        <v>28</v>
      </c>
      <c r="B25" s="7">
        <v>200000</v>
      </c>
      <c r="C25" s="14">
        <v>14670</v>
      </c>
      <c r="D25" s="14">
        <v>120920</v>
      </c>
      <c r="E25" s="8" t="s">
        <v>7</v>
      </c>
      <c r="F25" s="7">
        <f>ABS(D25-B25)</f>
        <v>79080</v>
      </c>
      <c r="G25" s="6"/>
    </row>
    <row r="26" spans="1:7" ht="23.25">
      <c r="A26" s="7" t="s">
        <v>29</v>
      </c>
      <c r="B26" s="7">
        <v>105000000</v>
      </c>
      <c r="C26" s="7">
        <v>4150315.75</v>
      </c>
      <c r="D26" s="7">
        <v>25023112.73</v>
      </c>
      <c r="E26" s="8" t="str">
        <f>IF(D26&gt;B26,"+","-")</f>
        <v>-</v>
      </c>
      <c r="F26" s="7">
        <f>ABS(D26-B26)</f>
        <v>79976887.269999996</v>
      </c>
      <c r="G26" s="6"/>
    </row>
    <row r="27" spans="1:7" ht="23.25">
      <c r="A27" s="7" t="s">
        <v>30</v>
      </c>
      <c r="B27" s="21">
        <v>68300000000</v>
      </c>
      <c r="C27" s="21">
        <v>4970720374.1000004</v>
      </c>
      <c r="D27" s="21">
        <v>35430898835.32</v>
      </c>
      <c r="E27" s="12" t="str">
        <f t="shared" si="2"/>
        <v>-</v>
      </c>
      <c r="F27" s="11">
        <f t="shared" si="3"/>
        <v>32869101164.68</v>
      </c>
      <c r="G27" s="6"/>
    </row>
    <row r="28" spans="1:7" ht="23.25">
      <c r="A28" s="22" t="s">
        <v>31</v>
      </c>
      <c r="B28" s="23">
        <v>85150000000</v>
      </c>
      <c r="C28" s="23">
        <v>5323922682.7600002</v>
      </c>
      <c r="D28" s="23">
        <v>38494259129.080002</v>
      </c>
      <c r="E28" s="24" t="str">
        <f>IF(D28&gt;B28,"+","-")</f>
        <v>-</v>
      </c>
      <c r="F28" s="23">
        <f>ABS(D28-B28)</f>
        <v>46655740870.919998</v>
      </c>
      <c r="G28" s="6"/>
    </row>
    <row r="29" spans="1:7" ht="23.25">
      <c r="A29" s="7" t="s">
        <v>32</v>
      </c>
      <c r="B29" s="4"/>
      <c r="C29" s="4"/>
      <c r="D29" s="4"/>
      <c r="E29" s="5"/>
      <c r="F29" s="4"/>
      <c r="G29" s="6"/>
    </row>
    <row r="30" spans="1:7" ht="23.25">
      <c r="A30" s="7" t="s">
        <v>33</v>
      </c>
      <c r="B30" s="7"/>
      <c r="C30" s="7"/>
      <c r="D30" s="7"/>
      <c r="E30" s="8"/>
      <c r="F30" s="7"/>
      <c r="G30" s="6"/>
    </row>
    <row r="31" spans="1:7" s="9" customFormat="1" ht="23.25">
      <c r="A31" s="7" t="s">
        <v>34</v>
      </c>
      <c r="B31" s="7">
        <v>800000000</v>
      </c>
      <c r="C31" s="7">
        <v>46765060</v>
      </c>
      <c r="D31" s="7">
        <v>338842275</v>
      </c>
      <c r="E31" s="8" t="str">
        <f t="shared" ref="E31:E38" si="4">IF(D31&gt;B31,"+","-")</f>
        <v>-</v>
      </c>
      <c r="F31" s="7">
        <f t="shared" ref="F31:F42" si="5">ABS(D31-B31)</f>
        <v>461157725</v>
      </c>
      <c r="G31" s="6"/>
    </row>
    <row r="32" spans="1:7" ht="23.25">
      <c r="A32" s="7" t="s">
        <v>35</v>
      </c>
      <c r="B32" s="7">
        <v>42700000</v>
      </c>
      <c r="C32" s="7">
        <v>2761330</v>
      </c>
      <c r="D32" s="7">
        <v>20787090</v>
      </c>
      <c r="E32" s="8" t="str">
        <f t="shared" si="4"/>
        <v>-</v>
      </c>
      <c r="F32" s="7">
        <f t="shared" si="5"/>
        <v>21912910</v>
      </c>
      <c r="G32" s="6"/>
    </row>
    <row r="33" spans="1:7" ht="23.25">
      <c r="A33" s="7" t="s">
        <v>36</v>
      </c>
      <c r="B33" s="7">
        <v>37000000</v>
      </c>
      <c r="C33" s="7">
        <v>1819621.07</v>
      </c>
      <c r="D33" s="7">
        <v>19237871.23</v>
      </c>
      <c r="E33" s="8" t="str">
        <f t="shared" si="4"/>
        <v>-</v>
      </c>
      <c r="F33" s="7">
        <f t="shared" si="5"/>
        <v>17762128.77</v>
      </c>
      <c r="G33" s="6"/>
    </row>
    <row r="34" spans="1:7" s="9" customFormat="1" ht="23.25">
      <c r="A34" s="7" t="s">
        <v>37</v>
      </c>
      <c r="B34" s="7">
        <v>60000000</v>
      </c>
      <c r="C34" s="7">
        <v>3917455.97</v>
      </c>
      <c r="D34" s="7">
        <v>28883499.469999999</v>
      </c>
      <c r="E34" s="8" t="str">
        <f t="shared" si="4"/>
        <v>-</v>
      </c>
      <c r="F34" s="7">
        <f t="shared" si="5"/>
        <v>31116500.530000001</v>
      </c>
      <c r="G34" s="6"/>
    </row>
    <row r="35" spans="1:7" ht="23.25">
      <c r="A35" s="7" t="s">
        <v>38</v>
      </c>
      <c r="B35" s="7">
        <v>5000</v>
      </c>
      <c r="C35" s="14" t="s">
        <v>7</v>
      </c>
      <c r="D35" s="14" t="s">
        <v>7</v>
      </c>
      <c r="E35" s="8" t="str">
        <f t="shared" si="4"/>
        <v>+</v>
      </c>
      <c r="F35" s="7">
        <f>B35</f>
        <v>5000</v>
      </c>
      <c r="G35" s="6"/>
    </row>
    <row r="36" spans="1:7" ht="23.25">
      <c r="A36" s="7" t="s">
        <v>39</v>
      </c>
      <c r="B36" s="7">
        <v>77000000</v>
      </c>
      <c r="C36" s="7">
        <v>6167850</v>
      </c>
      <c r="D36" s="7">
        <v>44338973</v>
      </c>
      <c r="E36" s="8" t="str">
        <f t="shared" si="4"/>
        <v>-</v>
      </c>
      <c r="F36" s="7">
        <f t="shared" si="5"/>
        <v>32661027</v>
      </c>
      <c r="G36" s="6"/>
    </row>
    <row r="37" spans="1:7" ht="23.25">
      <c r="A37" s="7" t="s">
        <v>40</v>
      </c>
      <c r="B37" s="25">
        <v>900000</v>
      </c>
      <c r="C37" s="7">
        <v>46054</v>
      </c>
      <c r="D37" s="7">
        <v>360052</v>
      </c>
      <c r="E37" s="8" t="str">
        <f t="shared" si="4"/>
        <v>-</v>
      </c>
      <c r="F37" s="7">
        <f t="shared" si="5"/>
        <v>539948</v>
      </c>
      <c r="G37" s="6"/>
    </row>
    <row r="38" spans="1:7" ht="23.25">
      <c r="A38" s="7" t="s">
        <v>41</v>
      </c>
      <c r="B38" s="25">
        <v>13000000</v>
      </c>
      <c r="C38" s="7">
        <v>976650</v>
      </c>
      <c r="D38" s="7">
        <v>6390100</v>
      </c>
      <c r="E38" s="8" t="str">
        <f t="shared" si="4"/>
        <v>-</v>
      </c>
      <c r="F38" s="7">
        <f t="shared" si="5"/>
        <v>6609900</v>
      </c>
      <c r="G38" s="6"/>
    </row>
    <row r="39" spans="1:7" s="9" customFormat="1" ht="23.25">
      <c r="A39" s="7" t="s">
        <v>42</v>
      </c>
      <c r="B39" s="7">
        <v>360000</v>
      </c>
      <c r="C39" s="14">
        <v>4125</v>
      </c>
      <c r="D39" s="14">
        <v>4875</v>
      </c>
      <c r="E39" s="8" t="s">
        <v>7</v>
      </c>
      <c r="F39" s="7">
        <f t="shared" si="5"/>
        <v>355125</v>
      </c>
      <c r="G39" s="6"/>
    </row>
    <row r="40" spans="1:7" s="9" customFormat="1" ht="23.25">
      <c r="A40" s="7" t="s">
        <v>43</v>
      </c>
      <c r="B40" s="7">
        <v>35000</v>
      </c>
      <c r="C40" s="14">
        <v>3000</v>
      </c>
      <c r="D40" s="14">
        <v>26450</v>
      </c>
      <c r="E40" s="8" t="s">
        <v>7</v>
      </c>
      <c r="F40" s="7">
        <f t="shared" si="5"/>
        <v>8550</v>
      </c>
      <c r="G40" s="6"/>
    </row>
    <row r="41" spans="1:7" s="9" customFormat="1" ht="23.25">
      <c r="A41" s="7" t="s">
        <v>44</v>
      </c>
      <c r="B41" s="7">
        <v>42700000</v>
      </c>
      <c r="C41" s="14">
        <v>400</v>
      </c>
      <c r="D41" s="14">
        <v>0</v>
      </c>
      <c r="E41" s="8" t="s">
        <v>7</v>
      </c>
      <c r="F41" s="7">
        <f t="shared" si="5"/>
        <v>42700000</v>
      </c>
      <c r="G41" s="6"/>
    </row>
    <row r="42" spans="1:7" s="9" customFormat="1" ht="23.25">
      <c r="A42" s="7" t="s">
        <v>45</v>
      </c>
      <c r="B42" s="7">
        <v>13000000</v>
      </c>
      <c r="C42" s="14">
        <v>12600</v>
      </c>
      <c r="D42" s="14">
        <v>27650</v>
      </c>
      <c r="E42" s="8" t="s">
        <v>7</v>
      </c>
      <c r="F42" s="7">
        <f t="shared" si="5"/>
        <v>12972350</v>
      </c>
      <c r="G42" s="6"/>
    </row>
    <row r="43" spans="1:7" ht="23.25">
      <c r="A43" s="23"/>
      <c r="B43" s="23"/>
      <c r="C43" s="23"/>
      <c r="D43" s="23"/>
      <c r="E43" s="24"/>
      <c r="F43" s="23"/>
      <c r="G43" s="6"/>
    </row>
    <row r="44" spans="1:7" ht="23.25">
      <c r="A44" s="17"/>
      <c r="B44" s="25"/>
      <c r="C44" s="17"/>
      <c r="D44" s="17"/>
      <c r="E44" s="26"/>
      <c r="F44" s="17"/>
      <c r="G44" s="6"/>
    </row>
    <row r="45" spans="1:7" ht="23.25">
      <c r="A45" s="52" t="s">
        <v>46</v>
      </c>
      <c r="B45" s="52"/>
      <c r="C45" s="52"/>
      <c r="D45" s="52"/>
      <c r="E45" s="52"/>
      <c r="F45" s="52"/>
      <c r="G45" s="6"/>
    </row>
    <row r="46" spans="1:7" ht="23.25">
      <c r="A46" s="52"/>
      <c r="B46" s="52"/>
      <c r="C46" s="52"/>
      <c r="D46" s="52"/>
      <c r="E46" s="52"/>
      <c r="F46" s="52"/>
      <c r="G46" s="6"/>
    </row>
    <row r="47" spans="1:7" s="9" customFormat="1" ht="23.25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3.25">
      <c r="A48" s="3"/>
      <c r="B48" s="3" t="str">
        <f>+B5</f>
        <v>ปี 2567</v>
      </c>
      <c r="C48" s="3"/>
      <c r="D48" s="3"/>
      <c r="E48" s="3" t="s">
        <v>7</v>
      </c>
      <c r="F48" s="3" t="s">
        <v>47</v>
      </c>
      <c r="G48" s="6"/>
    </row>
    <row r="49" spans="1:7" s="9" customFormat="1" ht="23.25">
      <c r="A49" s="27" t="s">
        <v>48</v>
      </c>
      <c r="B49" s="28"/>
      <c r="C49" s="28"/>
      <c r="D49" s="28"/>
      <c r="E49" s="28"/>
      <c r="F49" s="28"/>
      <c r="G49" s="6"/>
    </row>
    <row r="50" spans="1:7" s="9" customFormat="1" ht="23.25">
      <c r="A50" s="7" t="s">
        <v>49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3.25">
      <c r="A51" s="7" t="s">
        <v>50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3.25">
      <c r="A52" s="7" t="s">
        <v>51</v>
      </c>
      <c r="B52" s="7">
        <v>98000000</v>
      </c>
      <c r="C52" s="7">
        <v>7406700</v>
      </c>
      <c r="D52" s="7">
        <v>56801834</v>
      </c>
      <c r="E52" s="8" t="str">
        <f t="shared" si="6"/>
        <v>-</v>
      </c>
      <c r="F52" s="7">
        <f t="shared" si="7"/>
        <v>41198166</v>
      </c>
      <c r="G52" s="6"/>
    </row>
    <row r="53" spans="1:7" s="9" customFormat="1" ht="23.25">
      <c r="A53" s="7" t="s">
        <v>52</v>
      </c>
      <c r="B53" s="7">
        <v>300000</v>
      </c>
      <c r="C53" s="14">
        <v>17404.5</v>
      </c>
      <c r="D53" s="14">
        <v>229878.75</v>
      </c>
      <c r="E53" s="8" t="s">
        <v>7</v>
      </c>
      <c r="F53" s="7">
        <f t="shared" si="7"/>
        <v>70121.25</v>
      </c>
      <c r="G53" s="6"/>
    </row>
    <row r="54" spans="1:7" s="9" customFormat="1" ht="23.25">
      <c r="A54" s="7" t="s">
        <v>53</v>
      </c>
      <c r="B54" s="14">
        <v>70000000</v>
      </c>
      <c r="C54" s="7">
        <v>0</v>
      </c>
      <c r="D54" s="14">
        <v>0</v>
      </c>
      <c r="E54" s="8" t="s">
        <v>7</v>
      </c>
      <c r="F54" s="7">
        <f t="shared" si="7"/>
        <v>70000000</v>
      </c>
      <c r="G54" s="6"/>
    </row>
    <row r="55" spans="1:7" ht="23.25">
      <c r="A55" s="7" t="s">
        <v>54</v>
      </c>
      <c r="B55" s="11">
        <f>SUM(B31:B42)+SUM(B49:B54)</f>
        <v>2170000000</v>
      </c>
      <c r="C55" s="11">
        <v>69872250.540000007</v>
      </c>
      <c r="D55" s="11">
        <v>515930548.44999999</v>
      </c>
      <c r="E55" s="12" t="str">
        <f t="shared" si="6"/>
        <v>-</v>
      </c>
      <c r="F55" s="11">
        <f t="shared" si="7"/>
        <v>1654069451.55</v>
      </c>
      <c r="G55" s="6"/>
    </row>
    <row r="56" spans="1:7" ht="23.25">
      <c r="A56" s="7" t="s">
        <v>55</v>
      </c>
      <c r="B56" s="7"/>
      <c r="C56" s="7"/>
      <c r="D56" s="7"/>
      <c r="E56" s="8"/>
      <c r="F56" s="7"/>
      <c r="G56" s="6"/>
    </row>
    <row r="57" spans="1:7" ht="23.25">
      <c r="A57" s="7" t="s">
        <v>56</v>
      </c>
      <c r="B57" s="7">
        <v>138000000</v>
      </c>
      <c r="C57" s="7">
        <v>6357392.7999999998</v>
      </c>
      <c r="D57" s="7">
        <v>85290610.400000006</v>
      </c>
      <c r="E57" s="8" t="str">
        <f>IF(D57&gt;B57,"+","-")</f>
        <v>-</v>
      </c>
      <c r="F57" s="7">
        <f>ABS(D57-B57)</f>
        <v>52709389.599999994</v>
      </c>
      <c r="G57" s="6"/>
    </row>
    <row r="58" spans="1:7" ht="23.25">
      <c r="A58" s="7" t="s">
        <v>57</v>
      </c>
      <c r="B58" s="7">
        <v>22000000</v>
      </c>
      <c r="C58" s="7">
        <v>1394698</v>
      </c>
      <c r="D58" s="7">
        <v>14511235</v>
      </c>
      <c r="E58" s="8" t="str">
        <f t="shared" ref="E58:E63" si="8">IF(D58&gt;B58,"+","-")</f>
        <v>-</v>
      </c>
      <c r="F58" s="7">
        <f t="shared" ref="F58:F65" si="9">ABS(D58-B58)</f>
        <v>7488765</v>
      </c>
      <c r="G58" s="6"/>
    </row>
    <row r="59" spans="1:7" ht="23.25">
      <c r="A59" s="7" t="s">
        <v>58</v>
      </c>
      <c r="B59" s="7">
        <v>200000</v>
      </c>
      <c r="C59" s="7">
        <v>8945</v>
      </c>
      <c r="D59" s="7">
        <v>164055</v>
      </c>
      <c r="E59" s="8" t="str">
        <f t="shared" si="8"/>
        <v>-</v>
      </c>
      <c r="F59" s="7">
        <f t="shared" si="9"/>
        <v>35945</v>
      </c>
      <c r="G59" s="6"/>
    </row>
    <row r="60" spans="1:7" ht="23.25">
      <c r="A60" s="7" t="s">
        <v>59</v>
      </c>
      <c r="B60" s="7">
        <v>3000000</v>
      </c>
      <c r="C60" s="14">
        <v>141000</v>
      </c>
      <c r="D60" s="7">
        <v>1890500</v>
      </c>
      <c r="E60" s="8" t="str">
        <f t="shared" si="8"/>
        <v>-</v>
      </c>
      <c r="F60" s="7">
        <f t="shared" si="9"/>
        <v>1109500</v>
      </c>
      <c r="G60" s="6"/>
    </row>
    <row r="61" spans="1:7" ht="23.25">
      <c r="A61" s="7" t="s">
        <v>60</v>
      </c>
      <c r="B61" s="7">
        <v>300000</v>
      </c>
      <c r="C61" s="7">
        <v>3000</v>
      </c>
      <c r="D61" s="7">
        <v>196575</v>
      </c>
      <c r="E61" s="8" t="str">
        <f t="shared" si="8"/>
        <v>-</v>
      </c>
      <c r="F61" s="7">
        <f t="shared" si="9"/>
        <v>103425</v>
      </c>
      <c r="G61" s="6"/>
    </row>
    <row r="62" spans="1:7" ht="23.25">
      <c r="A62" s="7" t="s">
        <v>61</v>
      </c>
      <c r="B62" s="7">
        <v>1500000</v>
      </c>
      <c r="C62" s="14">
        <v>2000</v>
      </c>
      <c r="D62" s="7">
        <v>255830</v>
      </c>
      <c r="E62" s="8" t="str">
        <f t="shared" si="8"/>
        <v>-</v>
      </c>
      <c r="F62" s="7">
        <f t="shared" si="9"/>
        <v>1244170</v>
      </c>
      <c r="G62" s="6"/>
    </row>
    <row r="63" spans="1:7" ht="23.25">
      <c r="A63" s="7" t="s">
        <v>62</v>
      </c>
      <c r="B63" s="7">
        <v>15000000</v>
      </c>
      <c r="C63" s="7">
        <v>1139310</v>
      </c>
      <c r="D63" s="7">
        <v>10207395</v>
      </c>
      <c r="E63" s="8" t="str">
        <f t="shared" si="8"/>
        <v>-</v>
      </c>
      <c r="F63" s="7">
        <f t="shared" si="9"/>
        <v>4792605</v>
      </c>
      <c r="G63" s="6"/>
    </row>
    <row r="64" spans="1:7" ht="23.25">
      <c r="A64" s="7" t="s">
        <v>63</v>
      </c>
      <c r="B64" s="7"/>
      <c r="C64" s="7"/>
      <c r="D64" s="7"/>
      <c r="E64" s="8"/>
      <c r="F64" s="7"/>
      <c r="G64" s="6"/>
    </row>
    <row r="65" spans="1:7" ht="23.25">
      <c r="A65" s="7" t="s">
        <v>64</v>
      </c>
      <c r="B65" s="11">
        <f>SUM(B57:B63)</f>
        <v>180000000</v>
      </c>
      <c r="C65" s="11">
        <v>9046345.8000000007</v>
      </c>
      <c r="D65" s="11">
        <v>112516200.40000001</v>
      </c>
      <c r="E65" s="12" t="str">
        <f>IF(D65&gt;B65,"+","-")</f>
        <v>-</v>
      </c>
      <c r="F65" s="11">
        <f t="shared" si="9"/>
        <v>67483799.599999994</v>
      </c>
      <c r="G65" s="6"/>
    </row>
    <row r="66" spans="1:7" ht="23.25">
      <c r="A66" s="7" t="s">
        <v>65</v>
      </c>
      <c r="B66" s="7"/>
      <c r="C66" s="7"/>
      <c r="D66" s="7"/>
      <c r="E66" s="8"/>
      <c r="F66" s="7"/>
      <c r="G66" s="6"/>
    </row>
    <row r="67" spans="1:7" ht="23.25">
      <c r="A67" s="7" t="s">
        <v>66</v>
      </c>
      <c r="B67" s="7">
        <v>90000000</v>
      </c>
      <c r="C67" s="7">
        <v>7087067.5</v>
      </c>
      <c r="D67" s="7">
        <v>39568471.560000002</v>
      </c>
      <c r="E67" s="8" t="str">
        <f>IF(D67&gt;B67,"+","-")</f>
        <v>-</v>
      </c>
      <c r="F67" s="7">
        <f>ABS(D67-B67)</f>
        <v>50431528.439999998</v>
      </c>
      <c r="G67" s="6"/>
    </row>
    <row r="68" spans="1:7" s="9" customFormat="1" ht="23.25">
      <c r="A68" s="7" t="s">
        <v>67</v>
      </c>
      <c r="B68" s="11">
        <f>+B67</f>
        <v>90000000</v>
      </c>
      <c r="C68" s="11">
        <f>C67</f>
        <v>7087067.5</v>
      </c>
      <c r="D68" s="11">
        <f>D67</f>
        <v>39568471.560000002</v>
      </c>
      <c r="E68" s="12" t="str">
        <f t="shared" ref="E68:E82" si="10">IF(D68&gt;B68,"+","-")</f>
        <v>-</v>
      </c>
      <c r="F68" s="11">
        <f>ABS(D68-B68)</f>
        <v>50431528.439999998</v>
      </c>
      <c r="G68" s="6"/>
    </row>
    <row r="69" spans="1:7" ht="23.25">
      <c r="A69" s="7" t="s">
        <v>68</v>
      </c>
      <c r="B69" s="7"/>
      <c r="C69" s="7"/>
      <c r="D69" s="7"/>
      <c r="E69" s="8"/>
      <c r="F69" s="7"/>
      <c r="G69" s="6"/>
    </row>
    <row r="70" spans="1:7" ht="23.25">
      <c r="A70" s="7" t="s">
        <v>69</v>
      </c>
      <c r="B70" s="7">
        <v>15000000</v>
      </c>
      <c r="C70" s="7">
        <v>1908366</v>
      </c>
      <c r="D70" s="7">
        <v>13812021</v>
      </c>
      <c r="E70" s="8" t="str">
        <f t="shared" si="10"/>
        <v>-</v>
      </c>
      <c r="F70" s="7">
        <f t="shared" ref="F70:F83" si="11">ABS(D70-B70)</f>
        <v>1187979</v>
      </c>
      <c r="G70" s="6"/>
    </row>
    <row r="71" spans="1:7" ht="23.25">
      <c r="A71" s="7" t="s">
        <v>70</v>
      </c>
      <c r="B71" s="7">
        <v>500000</v>
      </c>
      <c r="C71" s="7">
        <v>10950</v>
      </c>
      <c r="D71" s="7">
        <v>164198</v>
      </c>
      <c r="E71" s="8" t="str">
        <f t="shared" si="10"/>
        <v>-</v>
      </c>
      <c r="F71" s="7">
        <f t="shared" si="11"/>
        <v>335802</v>
      </c>
      <c r="G71" s="6"/>
    </row>
    <row r="72" spans="1:7" s="9" customFormat="1" ht="23.25">
      <c r="A72" s="7" t="s">
        <v>71</v>
      </c>
      <c r="B72" s="7">
        <v>1000000</v>
      </c>
      <c r="C72" s="14">
        <v>30850</v>
      </c>
      <c r="D72" s="14">
        <v>282500</v>
      </c>
      <c r="E72" s="8" t="s">
        <v>7</v>
      </c>
      <c r="F72" s="7">
        <f t="shared" si="11"/>
        <v>717500</v>
      </c>
      <c r="G72" s="6"/>
    </row>
    <row r="73" spans="1:7" ht="23.25">
      <c r="A73" s="7" t="s">
        <v>72</v>
      </c>
      <c r="B73" s="7">
        <v>5000000</v>
      </c>
      <c r="C73" s="7">
        <v>247445</v>
      </c>
      <c r="D73" s="7">
        <v>3478485.5</v>
      </c>
      <c r="E73" s="8" t="str">
        <f t="shared" si="10"/>
        <v>-</v>
      </c>
      <c r="F73" s="7">
        <f t="shared" si="11"/>
        <v>1521514.5</v>
      </c>
      <c r="G73" s="6"/>
    </row>
    <row r="74" spans="1:7" ht="23.25">
      <c r="A74" s="7" t="s">
        <v>73</v>
      </c>
      <c r="B74" s="7">
        <v>4000000</v>
      </c>
      <c r="C74" s="14">
        <v>205950</v>
      </c>
      <c r="D74" s="7">
        <v>1455201</v>
      </c>
      <c r="E74" s="8" t="str">
        <f t="shared" si="10"/>
        <v>-</v>
      </c>
      <c r="F74" s="7">
        <f t="shared" si="11"/>
        <v>2544799</v>
      </c>
      <c r="G74" s="6"/>
    </row>
    <row r="75" spans="1:7" ht="23.25">
      <c r="A75" s="7" t="s">
        <v>74</v>
      </c>
      <c r="B75" s="7">
        <v>80000</v>
      </c>
      <c r="C75" s="14">
        <v>3000</v>
      </c>
      <c r="D75" s="14">
        <v>57800</v>
      </c>
      <c r="E75" s="8" t="s">
        <v>7</v>
      </c>
      <c r="F75" s="7">
        <f t="shared" si="11"/>
        <v>22200</v>
      </c>
      <c r="G75" s="6"/>
    </row>
    <row r="76" spans="1:7" ht="23.25">
      <c r="A76" s="7" t="s">
        <v>75</v>
      </c>
      <c r="B76" s="7">
        <v>7700000</v>
      </c>
      <c r="C76" s="7">
        <v>377680</v>
      </c>
      <c r="D76" s="7">
        <v>3324280</v>
      </c>
      <c r="E76" s="8" t="str">
        <f>IF(D76&gt;B76,"+","-")</f>
        <v>-</v>
      </c>
      <c r="F76" s="7">
        <f>ABS(D76-B76)</f>
        <v>4375720</v>
      </c>
      <c r="G76" s="6"/>
    </row>
    <row r="77" spans="1:7" s="9" customFormat="1" ht="23.25">
      <c r="A77" s="7" t="s">
        <v>76</v>
      </c>
      <c r="B77" s="7">
        <v>14000000</v>
      </c>
      <c r="C77" s="14">
        <v>1339660</v>
      </c>
      <c r="D77" s="7">
        <v>9669275</v>
      </c>
      <c r="E77" s="8" t="str">
        <f>IF(D77&gt;B77,"+","-")</f>
        <v>-</v>
      </c>
      <c r="F77" s="7">
        <f>ABS(D77-B77)</f>
        <v>4330725</v>
      </c>
      <c r="G77" s="6"/>
    </row>
    <row r="78" spans="1:7" ht="23.25">
      <c r="A78" s="7" t="s">
        <v>77</v>
      </c>
      <c r="B78" s="7">
        <v>10000</v>
      </c>
      <c r="C78" s="14">
        <v>2020</v>
      </c>
      <c r="D78" s="14">
        <v>25140</v>
      </c>
      <c r="E78" s="8" t="str">
        <f t="shared" si="10"/>
        <v>+</v>
      </c>
      <c r="F78" s="7">
        <f>ABS(D78-B78)</f>
        <v>15140</v>
      </c>
      <c r="G78" s="6"/>
    </row>
    <row r="79" spans="1:7" ht="23.25">
      <c r="A79" s="7" t="s">
        <v>78</v>
      </c>
      <c r="B79" s="7">
        <v>12500000</v>
      </c>
      <c r="C79" s="14">
        <v>433125</v>
      </c>
      <c r="D79" s="7">
        <v>3934760</v>
      </c>
      <c r="E79" s="8" t="str">
        <f t="shared" si="10"/>
        <v>-</v>
      </c>
      <c r="F79" s="7">
        <f t="shared" si="11"/>
        <v>8565240</v>
      </c>
      <c r="G79" s="6"/>
    </row>
    <row r="80" spans="1:7" ht="23.25">
      <c r="A80" s="7" t="s">
        <v>79</v>
      </c>
      <c r="B80" s="7">
        <v>150000</v>
      </c>
      <c r="C80" s="14">
        <v>8710</v>
      </c>
      <c r="D80" s="7">
        <v>61795</v>
      </c>
      <c r="E80" s="8" t="str">
        <f t="shared" si="10"/>
        <v>-</v>
      </c>
      <c r="F80" s="7">
        <f t="shared" si="11"/>
        <v>88205</v>
      </c>
      <c r="G80" s="6"/>
    </row>
    <row r="81" spans="1:7" ht="23.25">
      <c r="A81" s="7" t="s">
        <v>80</v>
      </c>
      <c r="B81" s="7">
        <v>60000</v>
      </c>
      <c r="C81" s="14" t="s">
        <v>7</v>
      </c>
      <c r="D81" s="14" t="s">
        <v>7</v>
      </c>
      <c r="E81" s="8" t="s">
        <v>7</v>
      </c>
      <c r="F81" s="7">
        <f>B81</f>
        <v>60000</v>
      </c>
      <c r="G81" s="6"/>
    </row>
    <row r="82" spans="1:7" ht="23.25">
      <c r="A82" s="7" t="s">
        <v>81</v>
      </c>
      <c r="B82" s="11">
        <f>SUM(B70:B81)</f>
        <v>60000000</v>
      </c>
      <c r="C82" s="11">
        <v>4567756</v>
      </c>
      <c r="D82" s="11">
        <v>36265455.5</v>
      </c>
      <c r="E82" s="12" t="str">
        <f t="shared" si="10"/>
        <v>-</v>
      </c>
      <c r="F82" s="11">
        <f t="shared" si="11"/>
        <v>23734544.5</v>
      </c>
      <c r="G82" s="6"/>
    </row>
    <row r="83" spans="1:7" ht="23.25">
      <c r="A83" s="29" t="s">
        <v>82</v>
      </c>
      <c r="B83" s="23">
        <f>+B82+B68+B65+B55</f>
        <v>2500000000</v>
      </c>
      <c r="C83" s="23">
        <v>90573419.840000004</v>
      </c>
      <c r="D83" s="23">
        <v>704280675.90999997</v>
      </c>
      <c r="E83" s="24" t="str">
        <f>IF(D83&gt;B83,"+","-")</f>
        <v>-</v>
      </c>
      <c r="F83" s="11">
        <f t="shared" si="11"/>
        <v>1795719324.0900002</v>
      </c>
      <c r="G83" s="6"/>
    </row>
    <row r="84" spans="1:7" ht="23.25">
      <c r="A84" s="30"/>
      <c r="B84" s="17"/>
      <c r="C84" s="17"/>
      <c r="D84" s="17"/>
      <c r="E84" s="26"/>
      <c r="F84" s="17"/>
      <c r="G84" s="6"/>
    </row>
    <row r="85" spans="1:7" ht="23.25">
      <c r="A85" s="30"/>
      <c r="B85" s="17"/>
      <c r="C85" s="17"/>
      <c r="D85" s="17"/>
      <c r="E85" s="26"/>
      <c r="F85" s="17"/>
      <c r="G85" s="6"/>
    </row>
    <row r="86" spans="1:7" ht="23.25">
      <c r="A86" s="52" t="s">
        <v>83</v>
      </c>
      <c r="B86" s="52"/>
      <c r="C86" s="52"/>
      <c r="D86" s="52"/>
      <c r="E86" s="52"/>
      <c r="F86" s="52"/>
      <c r="G86" s="6"/>
    </row>
    <row r="87" spans="1:7" ht="23.25">
      <c r="A87" s="52"/>
      <c r="B87" s="52"/>
      <c r="C87" s="52"/>
      <c r="D87" s="52"/>
      <c r="E87" s="52"/>
      <c r="F87" s="52"/>
      <c r="G87" s="6"/>
    </row>
    <row r="88" spans="1:7" ht="23.25">
      <c r="A88" s="2" t="s">
        <v>1</v>
      </c>
      <c r="B88" s="2" t="s">
        <v>2</v>
      </c>
      <c r="C88" s="2" t="s">
        <v>3</v>
      </c>
      <c r="D88" s="2" t="s">
        <v>4</v>
      </c>
      <c r="E88" s="2" t="s">
        <v>5</v>
      </c>
      <c r="F88" s="2" t="s">
        <v>6</v>
      </c>
      <c r="G88" s="6"/>
    </row>
    <row r="89" spans="1:7" ht="23.25">
      <c r="A89" s="3"/>
      <c r="B89" s="3" t="str">
        <f>+B48</f>
        <v>ปี 2567</v>
      </c>
      <c r="C89" s="3"/>
      <c r="D89" s="3"/>
      <c r="E89" s="3" t="s">
        <v>7</v>
      </c>
      <c r="F89" s="3" t="s">
        <v>47</v>
      </c>
      <c r="G89" s="6"/>
    </row>
    <row r="90" spans="1:7" s="9" customFormat="1" ht="23.25">
      <c r="A90" s="31" t="s">
        <v>84</v>
      </c>
      <c r="B90" s="4"/>
      <c r="C90" s="4"/>
      <c r="D90" s="4"/>
      <c r="E90" s="5"/>
      <c r="F90" s="4"/>
      <c r="G90" s="6"/>
    </row>
    <row r="91" spans="1:7" ht="23.25">
      <c r="A91" s="18" t="s">
        <v>85</v>
      </c>
      <c r="B91" s="7">
        <v>150000000</v>
      </c>
      <c r="C91" s="14">
        <v>22345761.670000002</v>
      </c>
      <c r="D91" s="7">
        <v>84754774.959999993</v>
      </c>
      <c r="E91" s="8" t="str">
        <f>IF(D91&gt;B91,"+","-")</f>
        <v>-</v>
      </c>
      <c r="F91" s="7">
        <f>ABS(D91-B91)</f>
        <v>65245225.040000007</v>
      </c>
      <c r="G91" s="6"/>
    </row>
    <row r="92" spans="1:7" ht="23.25">
      <c r="A92" s="18" t="s">
        <v>86</v>
      </c>
      <c r="B92" s="7">
        <v>29965000</v>
      </c>
      <c r="C92" s="14">
        <v>11320717.5</v>
      </c>
      <c r="D92" s="14">
        <v>15339160.5</v>
      </c>
      <c r="E92" s="8" t="str">
        <f>IF(D92&gt;B92,"+","-")</f>
        <v>-</v>
      </c>
      <c r="F92" s="7">
        <f>ABS(D92-B92)</f>
        <v>14625839.5</v>
      </c>
      <c r="G92" s="6"/>
    </row>
    <row r="93" spans="1:7" ht="23.25">
      <c r="A93" s="18" t="s">
        <v>87</v>
      </c>
      <c r="B93" s="7">
        <v>720000000</v>
      </c>
      <c r="C93" s="14">
        <v>283578597.60000002</v>
      </c>
      <c r="D93" s="7">
        <v>1244569989.51</v>
      </c>
      <c r="E93" s="8" t="str">
        <f>IF(D93&gt;B93,"+","-")</f>
        <v>+</v>
      </c>
      <c r="F93" s="7">
        <f>ABS(D93-B93)</f>
        <v>524569989.50999999</v>
      </c>
      <c r="G93" s="6"/>
    </row>
    <row r="94" spans="1:7" ht="23.25">
      <c r="A94" s="18" t="s">
        <v>88</v>
      </c>
      <c r="B94" s="7">
        <v>35000</v>
      </c>
      <c r="C94" s="14">
        <v>0</v>
      </c>
      <c r="D94" s="14">
        <v>0</v>
      </c>
      <c r="E94" s="8" t="str">
        <f>IF(D94&gt;B94,"+","-")</f>
        <v>-</v>
      </c>
      <c r="F94" s="7">
        <f>B94</f>
        <v>35000</v>
      </c>
      <c r="G94" s="6"/>
    </row>
    <row r="95" spans="1:7" ht="23.25">
      <c r="A95" s="32" t="s">
        <v>89</v>
      </c>
      <c r="B95" s="11">
        <v>900000000</v>
      </c>
      <c r="C95" s="11">
        <v>317245076.76999998</v>
      </c>
      <c r="D95" s="11">
        <v>1344663924.97</v>
      </c>
      <c r="E95" s="12" t="str">
        <f>IF(D95&gt;B95,"+","-")</f>
        <v>+</v>
      </c>
      <c r="F95" s="11">
        <f>ABS(D95-B95)</f>
        <v>444663924.97000003</v>
      </c>
      <c r="G95" s="6"/>
    </row>
    <row r="96" spans="1:7" ht="23.25">
      <c r="A96" s="18" t="s">
        <v>90</v>
      </c>
      <c r="B96" s="33"/>
      <c r="C96" s="33"/>
      <c r="D96" s="33"/>
      <c r="E96" s="34"/>
      <c r="F96" s="33"/>
      <c r="G96" s="6"/>
    </row>
    <row r="97" spans="1:7" ht="23.25">
      <c r="A97" s="18" t="s">
        <v>91</v>
      </c>
      <c r="B97" s="7"/>
      <c r="C97" s="7"/>
      <c r="D97" s="7"/>
      <c r="E97" s="8"/>
      <c r="F97" s="7"/>
      <c r="G97" s="6"/>
    </row>
    <row r="98" spans="1:7" ht="23.25">
      <c r="A98" s="18" t="s">
        <v>92</v>
      </c>
      <c r="B98" s="7">
        <v>50000000</v>
      </c>
      <c r="C98" s="14">
        <v>0</v>
      </c>
      <c r="D98" s="14">
        <v>0</v>
      </c>
      <c r="E98" s="14" t="s">
        <v>7</v>
      </c>
      <c r="F98" s="14">
        <f>B98</f>
        <v>50000000</v>
      </c>
      <c r="G98" s="6"/>
    </row>
    <row r="99" spans="1:7" ht="23.25">
      <c r="A99" s="18" t="s">
        <v>93</v>
      </c>
      <c r="B99" s="7">
        <v>0</v>
      </c>
      <c r="C99" s="14">
        <v>0</v>
      </c>
      <c r="D99" s="14">
        <v>0</v>
      </c>
      <c r="E99" s="14" t="s">
        <v>7</v>
      </c>
      <c r="F99" s="14">
        <f>B99</f>
        <v>0</v>
      </c>
      <c r="G99" s="6"/>
    </row>
    <row r="100" spans="1:7" ht="23.25">
      <c r="A100" s="32" t="s">
        <v>94</v>
      </c>
      <c r="B100" s="4"/>
      <c r="C100" s="35"/>
      <c r="D100" s="35"/>
      <c r="E100" s="35"/>
      <c r="F100" s="35"/>
      <c r="G100" s="6"/>
    </row>
    <row r="101" spans="1:7" ht="23.25">
      <c r="A101" s="32" t="s">
        <v>95</v>
      </c>
      <c r="B101" s="23">
        <f>SUM(B98:B99)</f>
        <v>50000000</v>
      </c>
      <c r="C101" s="14">
        <v>0</v>
      </c>
      <c r="D101" s="36"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3.25">
      <c r="A102" s="18" t="s">
        <v>96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3.25">
      <c r="A103" s="18" t="s">
        <v>97</v>
      </c>
      <c r="B103" s="7">
        <v>150000000</v>
      </c>
      <c r="C103" s="7">
        <v>175718003.24000001</v>
      </c>
      <c r="D103" s="7">
        <v>473588041.26999998</v>
      </c>
      <c r="E103" s="38" t="s">
        <v>7</v>
      </c>
      <c r="F103" s="14">
        <f t="shared" si="12"/>
        <v>323588041.26999998</v>
      </c>
      <c r="G103" s="6"/>
    </row>
    <row r="104" spans="1:7" ht="23.25">
      <c r="A104" s="18" t="s">
        <v>98</v>
      </c>
      <c r="B104" s="7">
        <v>5000000</v>
      </c>
      <c r="C104" s="14">
        <v>0</v>
      </c>
      <c r="D104" s="7">
        <v>0</v>
      </c>
      <c r="E104" s="8" t="str">
        <f>IF(D104&gt;B104,"+","-")</f>
        <v>-</v>
      </c>
      <c r="F104" s="14">
        <f t="shared" si="12"/>
        <v>5000000</v>
      </c>
      <c r="G104" s="6"/>
    </row>
    <row r="105" spans="1:7" ht="23.25">
      <c r="A105" s="18" t="s">
        <v>99</v>
      </c>
      <c r="B105" s="7">
        <v>1150000000</v>
      </c>
      <c r="C105" s="7">
        <v>14716540.029999999</v>
      </c>
      <c r="D105" s="7">
        <v>2548516252.4200001</v>
      </c>
      <c r="E105" s="8" t="str">
        <f>IF(D105&gt;B105,"+","-")</f>
        <v>+</v>
      </c>
      <c r="F105" s="14">
        <f t="shared" si="12"/>
        <v>1398516252.4200001</v>
      </c>
      <c r="G105" s="6"/>
    </row>
    <row r="106" spans="1:7" ht="23.25">
      <c r="A106" s="18" t="s">
        <v>100</v>
      </c>
      <c r="B106" s="7">
        <v>15000000</v>
      </c>
      <c r="C106" s="7">
        <v>1679513.38</v>
      </c>
      <c r="D106" s="7">
        <v>7055945.8200000003</v>
      </c>
      <c r="E106" s="8" t="str">
        <f t="shared" ref="E106:E110" si="13">IF(D106&gt;B106,"+","-")</f>
        <v>-</v>
      </c>
      <c r="F106" s="7">
        <f t="shared" si="12"/>
        <v>7944054.1799999997</v>
      </c>
      <c r="G106" s="6"/>
    </row>
    <row r="107" spans="1:7" ht="23.25">
      <c r="A107" s="18" t="s">
        <v>101</v>
      </c>
      <c r="B107" s="7">
        <v>40000000</v>
      </c>
      <c r="C107" s="7">
        <v>6148588</v>
      </c>
      <c r="D107" s="7">
        <v>21521587</v>
      </c>
      <c r="E107" s="8" t="str">
        <f t="shared" si="13"/>
        <v>-</v>
      </c>
      <c r="F107" s="7">
        <f t="shared" si="12"/>
        <v>18478413</v>
      </c>
      <c r="G107" s="6"/>
    </row>
    <row r="108" spans="1:7" ht="23.25">
      <c r="A108" s="18" t="s">
        <v>102</v>
      </c>
      <c r="B108" s="7">
        <v>40000000</v>
      </c>
      <c r="C108" s="7">
        <v>11524191.15</v>
      </c>
      <c r="D108" s="7">
        <v>41289980.409999996</v>
      </c>
      <c r="E108" s="8" t="str">
        <f>IF(D108&gt;B108,"+","-")</f>
        <v>+</v>
      </c>
      <c r="F108" s="7">
        <f>ABS(D108-B108)</f>
        <v>1289980.4099999964</v>
      </c>
      <c r="G108" s="6"/>
    </row>
    <row r="109" spans="1:7" ht="23.25">
      <c r="A109" s="39" t="s">
        <v>103</v>
      </c>
      <c r="B109" s="11">
        <v>1400000000</v>
      </c>
      <c r="C109" s="11">
        <v>209786835.80000001</v>
      </c>
      <c r="D109" s="11">
        <v>3091971806.9200001</v>
      </c>
      <c r="E109" s="12" t="str">
        <f t="shared" si="13"/>
        <v>+</v>
      </c>
      <c r="F109" s="11">
        <f t="shared" si="12"/>
        <v>1691971806.9200001</v>
      </c>
      <c r="G109" s="6"/>
    </row>
    <row r="110" spans="1:7" ht="23.25">
      <c r="A110" s="40" t="s">
        <v>104</v>
      </c>
      <c r="B110" s="11">
        <v>90000000000</v>
      </c>
      <c r="C110" s="11">
        <v>5941528015.1700001</v>
      </c>
      <c r="D110" s="11">
        <v>43635175536.879997</v>
      </c>
      <c r="E110" s="12" t="str">
        <f t="shared" si="13"/>
        <v>-</v>
      </c>
      <c r="F110" s="11">
        <f t="shared" si="12"/>
        <v>46364824463.120003</v>
      </c>
      <c r="G110" s="6"/>
    </row>
    <row r="111" spans="1:7" ht="23.25">
      <c r="A111" s="31" t="s">
        <v>105</v>
      </c>
      <c r="B111" s="4"/>
      <c r="C111" s="4"/>
      <c r="D111" s="4"/>
      <c r="E111" s="5"/>
      <c r="F111" s="4"/>
      <c r="G111" s="6"/>
    </row>
    <row r="112" spans="1:7" ht="23.25">
      <c r="A112" s="41" t="s">
        <v>106</v>
      </c>
      <c r="B112" s="36">
        <v>23488692200</v>
      </c>
      <c r="C112" s="36">
        <v>0</v>
      </c>
      <c r="D112" s="36">
        <v>23488692200</v>
      </c>
      <c r="E112" s="8" t="str">
        <f>IF(D112&gt;B112,"+","-")</f>
        <v>-</v>
      </c>
      <c r="F112" s="14" t="s">
        <v>7</v>
      </c>
      <c r="G112" s="6"/>
    </row>
    <row r="113" spans="1:6" ht="23.25">
      <c r="A113" s="40" t="s">
        <v>107</v>
      </c>
      <c r="B113" s="42">
        <v>2348869200</v>
      </c>
      <c r="C113" s="42">
        <v>0</v>
      </c>
      <c r="D113" s="42">
        <v>23488692200</v>
      </c>
      <c r="E113" s="12" t="s">
        <v>7</v>
      </c>
      <c r="F113" s="42" t="s">
        <v>7</v>
      </c>
    </row>
    <row r="114" spans="1:6" ht="23.25">
      <c r="A114" s="40" t="s">
        <v>108</v>
      </c>
      <c r="B114" s="11">
        <v>113488692200</v>
      </c>
      <c r="C114" s="11">
        <v>5941528015.1700001</v>
      </c>
      <c r="D114" s="11">
        <v>67123867736.879997</v>
      </c>
      <c r="E114" s="12" t="str">
        <f>IF(D114&gt;B114,"+","-")</f>
        <v>-</v>
      </c>
      <c r="F114" s="11">
        <f>ABS(D114-B114)</f>
        <v>46364824463.120003</v>
      </c>
    </row>
    <row r="115" spans="1:6" ht="23.25">
      <c r="A115" s="43" t="s">
        <v>109</v>
      </c>
      <c r="B115" s="44"/>
      <c r="C115" s="44"/>
      <c r="D115" s="45"/>
      <c r="E115" s="44"/>
      <c r="F115" s="44"/>
    </row>
    <row r="116" spans="1:6" ht="29.25">
      <c r="A116" s="46"/>
      <c r="B116" s="47"/>
      <c r="C116" s="6"/>
      <c r="E116" s="48"/>
      <c r="F116" s="49"/>
    </row>
    <row r="117" spans="1:6" ht="23.25">
      <c r="A117" s="44"/>
      <c r="C117" s="47"/>
      <c r="D117" s="47"/>
      <c r="E117" s="48"/>
      <c r="F117" s="49"/>
    </row>
    <row r="118" spans="1:6" ht="23.25">
      <c r="B118" s="47"/>
      <c r="E118" s="48"/>
      <c r="F118" s="49"/>
    </row>
    <row r="122" spans="1:6">
      <c r="C122" s="47"/>
      <c r="D122" s="47"/>
    </row>
    <row r="196" spans="1:1">
      <c r="A196" s="50"/>
    </row>
    <row r="197" spans="1:1">
      <c r="A197" s="50"/>
    </row>
    <row r="198" spans="1:1">
      <c r="A198" s="50"/>
    </row>
    <row r="199" spans="1:1">
      <c r="A199" s="50"/>
    </row>
    <row r="200" spans="1:1">
      <c r="A200" s="50"/>
    </row>
    <row r="201" spans="1:1">
      <c r="A201" s="50"/>
    </row>
    <row r="202" spans="1:1">
      <c r="A202" s="50"/>
    </row>
    <row r="203" spans="1:1">
      <c r="A203" s="50"/>
    </row>
    <row r="204" spans="1:1">
      <c r="A204" s="50"/>
    </row>
    <row r="205" spans="1:1">
      <c r="A205" s="50"/>
    </row>
    <row r="206" spans="1:1">
      <c r="A206" s="50"/>
    </row>
    <row r="207" spans="1:1">
      <c r="A207" s="50"/>
    </row>
    <row r="208" spans="1:1">
      <c r="A208" s="50"/>
    </row>
    <row r="209" spans="1:1">
      <c r="A209" s="50"/>
    </row>
    <row r="210" spans="1:1">
      <c r="A210" s="50"/>
    </row>
    <row r="211" spans="1:1">
      <c r="A211" s="50"/>
    </row>
    <row r="212" spans="1:1">
      <c r="A212" s="50"/>
    </row>
    <row r="213" spans="1:1">
      <c r="A213" s="50"/>
    </row>
    <row r="214" spans="1:1">
      <c r="A214" s="50"/>
    </row>
    <row r="215" spans="1:1">
      <c r="A215" s="50"/>
    </row>
    <row r="216" spans="1:1">
      <c r="A216" s="50"/>
    </row>
    <row r="217" spans="1:1">
      <c r="A217" s="50"/>
    </row>
    <row r="218" spans="1:1">
      <c r="A218" s="50"/>
    </row>
    <row r="219" spans="1:1">
      <c r="A219" s="50"/>
    </row>
    <row r="220" spans="1:1">
      <c r="A220" s="50"/>
    </row>
    <row r="221" spans="1:1">
      <c r="A221" s="50"/>
    </row>
    <row r="222" spans="1:1">
      <c r="A222" s="50"/>
    </row>
    <row r="223" spans="1:1">
      <c r="A223" s="50"/>
    </row>
    <row r="224" spans="1:1">
      <c r="A224" s="50"/>
    </row>
    <row r="225" spans="1:1">
      <c r="A225" s="50"/>
    </row>
    <row r="226" spans="1:1">
      <c r="A226" s="50"/>
    </row>
    <row r="227" spans="1:1">
      <c r="A227" s="50"/>
    </row>
    <row r="228" spans="1:1">
      <c r="A228" s="50"/>
    </row>
    <row r="229" spans="1:1">
      <c r="A229" s="50"/>
    </row>
    <row r="230" spans="1:1">
      <c r="A230" s="50"/>
    </row>
    <row r="231" spans="1:1">
      <c r="A231" s="50"/>
    </row>
    <row r="232" spans="1:1">
      <c r="A232" s="50"/>
    </row>
    <row r="233" spans="1:1">
      <c r="A233" s="50"/>
    </row>
    <row r="234" spans="1:1">
      <c r="A234" s="50"/>
    </row>
    <row r="235" spans="1:1">
      <c r="A235" s="50"/>
    </row>
    <row r="236" spans="1:1">
      <c r="A236" s="50"/>
    </row>
    <row r="237" spans="1:1">
      <c r="A237" s="50"/>
    </row>
    <row r="238" spans="1:1">
      <c r="A238" s="50"/>
    </row>
    <row r="239" spans="1:1">
      <c r="A239" s="50"/>
    </row>
    <row r="240" spans="1:1">
      <c r="A240" s="50"/>
    </row>
    <row r="241" spans="1:1">
      <c r="A241" s="50"/>
    </row>
    <row r="242" spans="1:1">
      <c r="A242" s="50"/>
    </row>
    <row r="243" spans="1:1">
      <c r="A243" s="50"/>
    </row>
    <row r="244" spans="1:1">
      <c r="A244" s="50"/>
    </row>
    <row r="245" spans="1:1">
      <c r="A245" s="50"/>
    </row>
    <row r="246" spans="1:1">
      <c r="A246" s="50"/>
    </row>
    <row r="247" spans="1:1">
      <c r="A247" s="50"/>
    </row>
    <row r="248" spans="1:1">
      <c r="A248" s="50"/>
    </row>
    <row r="249" spans="1:1">
      <c r="A249" s="50"/>
    </row>
    <row r="250" spans="1:1">
      <c r="A250" s="50"/>
    </row>
    <row r="251" spans="1:1">
      <c r="A251" s="50"/>
    </row>
    <row r="252" spans="1:1">
      <c r="A252" s="50"/>
    </row>
    <row r="253" spans="1:1">
      <c r="A253" s="50"/>
    </row>
    <row r="254" spans="1:1">
      <c r="A254" s="50"/>
    </row>
    <row r="255" spans="1:1">
      <c r="A255" s="50"/>
    </row>
    <row r="256" spans="1:1">
      <c r="A256" s="50"/>
    </row>
    <row r="257" spans="1:1">
      <c r="A257" s="50"/>
    </row>
    <row r="258" spans="1:1">
      <c r="A258" s="50"/>
    </row>
    <row r="259" spans="1:1">
      <c r="A259" s="50"/>
    </row>
    <row r="260" spans="1:1">
      <c r="A260" s="50"/>
    </row>
    <row r="261" spans="1:1">
      <c r="A261" s="50"/>
    </row>
    <row r="262" spans="1:1">
      <c r="A262" s="50"/>
    </row>
    <row r="263" spans="1:1">
      <c r="A263" s="50"/>
    </row>
    <row r="264" spans="1:1">
      <c r="A264" s="50"/>
    </row>
    <row r="265" spans="1:1">
      <c r="A265" s="50"/>
    </row>
    <row r="266" spans="1:1">
      <c r="A266" s="50"/>
    </row>
    <row r="267" spans="1:1">
      <c r="A267" s="50"/>
    </row>
    <row r="268" spans="1:1">
      <c r="A268" s="50"/>
    </row>
    <row r="269" spans="1:1">
      <c r="A269" s="50"/>
    </row>
    <row r="270" spans="1:1">
      <c r="A270" s="50"/>
    </row>
    <row r="271" spans="1:1">
      <c r="A271" s="50"/>
    </row>
    <row r="272" spans="1:1">
      <c r="A272" s="50"/>
    </row>
    <row r="273" spans="1:1">
      <c r="A273" s="50"/>
    </row>
    <row r="274" spans="1:1">
      <c r="A274" s="50"/>
    </row>
    <row r="275" spans="1:1">
      <c r="A275" s="50"/>
    </row>
    <row r="276" spans="1:1">
      <c r="A276" s="50"/>
    </row>
    <row r="277" spans="1:1">
      <c r="A277" s="50"/>
    </row>
    <row r="278" spans="1:1">
      <c r="A278" s="50"/>
    </row>
    <row r="279" spans="1:1">
      <c r="A279" s="50"/>
    </row>
    <row r="280" spans="1:1">
      <c r="A280" s="50"/>
    </row>
    <row r="282" spans="1:1">
      <c r="A282" s="6"/>
    </row>
    <row r="283" spans="1:1">
      <c r="A283" s="6"/>
    </row>
    <row r="284" spans="1:1">
      <c r="A284" s="51"/>
    </row>
    <row r="285" spans="1:1">
      <c r="A285" s="6"/>
    </row>
    <row r="286" spans="1: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G286"/>
  <sheetViews>
    <sheetView workbookViewId="0">
      <selection sqref="A1:XFD1048576"/>
    </sheetView>
  </sheetViews>
  <sheetFormatPr defaultRowHeight="21"/>
  <cols>
    <col min="1" max="1" width="47" style="1" customWidth="1"/>
    <col min="2" max="2" width="18.42578125" style="1" bestFit="1" customWidth="1"/>
    <col min="3" max="3" width="17.7109375" style="1" customWidth="1"/>
    <col min="4" max="4" width="17.42578125" style="1" customWidth="1"/>
    <col min="5" max="5" width="3.85546875" style="1" customWidth="1"/>
    <col min="6" max="6" width="17.42578125" style="1" customWidth="1"/>
    <col min="7" max="7" width="17.140625" style="1" customWidth="1"/>
    <col min="8" max="256" width="9.140625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.140625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.140625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.140625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.140625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.140625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.140625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.140625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.140625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.140625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.140625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.140625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.140625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.140625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.140625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.140625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.140625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.140625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.140625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.140625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.140625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.140625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.140625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.140625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.140625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.140625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.140625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.140625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.140625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.140625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.140625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.140625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.140625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.140625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.140625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.140625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.140625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.140625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.140625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.140625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.140625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.140625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.140625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.140625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.140625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.140625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.140625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.140625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.140625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.140625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.140625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.140625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.140625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.140625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.140625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.140625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.140625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.140625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.140625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.140625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.140625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.140625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.140625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.140625" style="1"/>
  </cols>
  <sheetData>
    <row r="1" spans="1:7" ht="23.25">
      <c r="A1" s="53" t="s">
        <v>0</v>
      </c>
      <c r="B1" s="53"/>
      <c r="C1" s="53"/>
      <c r="D1" s="53"/>
      <c r="E1" s="53"/>
      <c r="F1" s="53"/>
    </row>
    <row r="2" spans="1:7" ht="23.25">
      <c r="A2" s="54" t="s">
        <v>119</v>
      </c>
      <c r="B2" s="54"/>
      <c r="C2" s="54"/>
      <c r="D2" s="54"/>
      <c r="E2" s="54"/>
      <c r="F2" s="54"/>
    </row>
    <row r="3" spans="1:7" ht="23.25">
      <c r="A3" s="52" t="s">
        <v>115</v>
      </c>
      <c r="B3" s="52"/>
      <c r="C3" s="52"/>
      <c r="D3" s="52"/>
      <c r="E3" s="52"/>
      <c r="F3" s="52"/>
    </row>
    <row r="4" spans="1:7" ht="23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3.25">
      <c r="A5" s="3"/>
      <c r="B5" s="3" t="s">
        <v>116</v>
      </c>
      <c r="C5" s="3"/>
      <c r="D5" s="3"/>
      <c r="E5" s="3" t="s">
        <v>7</v>
      </c>
      <c r="F5" s="3" t="s">
        <v>8</v>
      </c>
    </row>
    <row r="6" spans="1:7" ht="23.25">
      <c r="A6" s="4" t="s">
        <v>9</v>
      </c>
      <c r="B6" s="4"/>
      <c r="C6" s="4"/>
      <c r="D6" s="4"/>
      <c r="E6" s="5"/>
      <c r="F6" s="4"/>
      <c r="G6" s="6"/>
    </row>
    <row r="7" spans="1:7" ht="23.25">
      <c r="A7" s="7" t="s">
        <v>10</v>
      </c>
      <c r="B7" s="7"/>
      <c r="C7" s="7"/>
      <c r="D7" s="7"/>
      <c r="E7" s="8"/>
      <c r="F7" s="7"/>
      <c r="G7" s="6"/>
    </row>
    <row r="8" spans="1:7" ht="23.25">
      <c r="A8" s="7" t="s">
        <v>11</v>
      </c>
      <c r="B8" s="7"/>
      <c r="C8" s="7"/>
      <c r="D8" s="7"/>
      <c r="E8" s="8"/>
      <c r="F8" s="7"/>
      <c r="G8" s="6"/>
    </row>
    <row r="9" spans="1:7" ht="23.25">
      <c r="A9" s="7" t="s">
        <v>12</v>
      </c>
      <c r="B9" s="7">
        <v>4000000</v>
      </c>
      <c r="C9" s="7">
        <v>192693.95</v>
      </c>
      <c r="D9" s="7">
        <v>1687147.06</v>
      </c>
      <c r="E9" s="8" t="str">
        <f>IF(D9&gt;B9,"+","-")</f>
        <v>-</v>
      </c>
      <c r="F9" s="7">
        <f>ABS(D9-B9)</f>
        <v>2312852.94</v>
      </c>
      <c r="G9" s="6"/>
    </row>
    <row r="10" spans="1:7" s="9" customFormat="1" ht="23.25">
      <c r="A10" s="7" t="s">
        <v>13</v>
      </c>
      <c r="B10" s="7">
        <v>350000000</v>
      </c>
      <c r="C10" s="7">
        <v>10604967.32</v>
      </c>
      <c r="D10" s="7">
        <v>115120773.59999999</v>
      </c>
      <c r="E10" s="8" t="str">
        <f t="shared" ref="E10:E16" si="0">IF(D10&gt;B10,"+","-")</f>
        <v>-</v>
      </c>
      <c r="F10" s="7">
        <f t="shared" ref="F10:F16" si="1">ABS(D10-B10)</f>
        <v>234879226.40000001</v>
      </c>
      <c r="G10" s="6"/>
    </row>
    <row r="11" spans="1:7" ht="23.25">
      <c r="A11" s="7" t="s">
        <v>14</v>
      </c>
      <c r="B11" s="7">
        <v>1290000000</v>
      </c>
      <c r="C11" s="7">
        <v>174940438.18000001</v>
      </c>
      <c r="D11" s="7">
        <v>991889855.23000002</v>
      </c>
      <c r="E11" s="8" t="str">
        <f t="shared" si="0"/>
        <v>-</v>
      </c>
      <c r="F11" s="7">
        <f t="shared" si="1"/>
        <v>298110144.76999998</v>
      </c>
      <c r="G11" s="6"/>
    </row>
    <row r="12" spans="1:7" ht="23.25">
      <c r="A12" s="7" t="s">
        <v>15</v>
      </c>
      <c r="B12" s="7">
        <v>1000000</v>
      </c>
      <c r="C12" s="7">
        <v>92748</v>
      </c>
      <c r="D12" s="7">
        <v>715604</v>
      </c>
      <c r="E12" s="8" t="str">
        <f t="shared" si="0"/>
        <v>-</v>
      </c>
      <c r="F12" s="7">
        <f t="shared" si="1"/>
        <v>284396</v>
      </c>
      <c r="G12" s="6"/>
    </row>
    <row r="13" spans="1:7" ht="23.25">
      <c r="A13" s="7" t="s">
        <v>16</v>
      </c>
      <c r="B13" s="7">
        <v>200000000</v>
      </c>
      <c r="C13" s="7">
        <v>15792784.25</v>
      </c>
      <c r="D13" s="7">
        <v>129305370.05</v>
      </c>
      <c r="E13" s="8" t="str">
        <f t="shared" si="0"/>
        <v>-</v>
      </c>
      <c r="F13" s="7">
        <f t="shared" si="1"/>
        <v>70694629.950000003</v>
      </c>
      <c r="G13" s="6"/>
    </row>
    <row r="14" spans="1:7" ht="23.25">
      <c r="A14" s="7" t="s">
        <v>17</v>
      </c>
      <c r="B14" s="7">
        <v>5000000</v>
      </c>
      <c r="C14" s="7">
        <v>1114031</v>
      </c>
      <c r="D14" s="7">
        <v>6411644.5</v>
      </c>
      <c r="E14" s="8" t="str">
        <f t="shared" si="0"/>
        <v>+</v>
      </c>
      <c r="F14" s="7">
        <f t="shared" si="1"/>
        <v>1411644.5</v>
      </c>
      <c r="G14" s="6"/>
    </row>
    <row r="15" spans="1:7" ht="23.25">
      <c r="A15" s="7" t="s">
        <v>18</v>
      </c>
      <c r="B15" s="10">
        <v>15000000000</v>
      </c>
      <c r="C15" s="7">
        <v>1593657036.6900001</v>
      </c>
      <c r="D15" s="7">
        <v>3614624598.71</v>
      </c>
      <c r="E15" s="8" t="str">
        <f>IF(D15&gt;B15,"+","-")</f>
        <v>-</v>
      </c>
      <c r="F15" s="7">
        <f>ABS(D15-B15)</f>
        <v>11385375401.290001</v>
      </c>
      <c r="G15" s="6"/>
    </row>
    <row r="16" spans="1:7" ht="23.25">
      <c r="A16" s="7" t="s">
        <v>19</v>
      </c>
      <c r="B16" s="11">
        <v>16850000000</v>
      </c>
      <c r="C16" s="11">
        <v>1796394699.3900001</v>
      </c>
      <c r="D16" s="11">
        <v>4859754993.1499996</v>
      </c>
      <c r="E16" s="12" t="str">
        <f t="shared" si="0"/>
        <v>-</v>
      </c>
      <c r="F16" s="11">
        <f t="shared" si="1"/>
        <v>11990245006.85</v>
      </c>
      <c r="G16" s="6"/>
    </row>
    <row r="17" spans="1:7" ht="23.25">
      <c r="A17" s="7" t="s">
        <v>20</v>
      </c>
      <c r="B17" s="4"/>
      <c r="C17" s="4"/>
      <c r="D17" s="4"/>
      <c r="E17" s="5"/>
      <c r="F17" s="4"/>
      <c r="G17" s="6"/>
    </row>
    <row r="18" spans="1:7" s="9" customFormat="1" ht="23.25">
      <c r="A18" s="7" t="s">
        <v>21</v>
      </c>
      <c r="B18" s="13">
        <v>32800000000</v>
      </c>
      <c r="C18" s="7">
        <v>5047104079.4499998</v>
      </c>
      <c r="D18" s="7">
        <v>20800106175.080002</v>
      </c>
      <c r="E18" s="8" t="str">
        <f t="shared" ref="E18:E27" si="2">IF(D18&gt;B18,"+","-")</f>
        <v>-</v>
      </c>
      <c r="F18" s="7">
        <f t="shared" ref="F18:F27" si="3">ABS(D18-B18)</f>
        <v>11999893824.919998</v>
      </c>
      <c r="G18" s="6"/>
    </row>
    <row r="19" spans="1:7" ht="23.25">
      <c r="A19" s="7" t="s">
        <v>22</v>
      </c>
      <c r="B19" s="13">
        <v>14500000000</v>
      </c>
      <c r="C19" s="14">
        <v>1420668800.5799999</v>
      </c>
      <c r="D19" s="7">
        <v>10453894604.66</v>
      </c>
      <c r="E19" s="15" t="str">
        <f t="shared" si="2"/>
        <v>-</v>
      </c>
      <c r="F19" s="7">
        <f t="shared" si="3"/>
        <v>4046105395.3400002</v>
      </c>
      <c r="G19" s="6"/>
    </row>
    <row r="20" spans="1:7" ht="23.25">
      <c r="A20" s="7" t="s">
        <v>23</v>
      </c>
      <c r="B20" s="13">
        <v>4900000000</v>
      </c>
      <c r="C20" s="14">
        <v>720183016.90999997</v>
      </c>
      <c r="D20" s="14">
        <v>3088383515.5500002</v>
      </c>
      <c r="E20" s="8" t="s">
        <v>7</v>
      </c>
      <c r="F20" s="7">
        <f t="shared" si="3"/>
        <v>1811616484.4499998</v>
      </c>
      <c r="G20" s="6"/>
    </row>
    <row r="21" spans="1:7" ht="23.25">
      <c r="A21" s="7" t="s">
        <v>24</v>
      </c>
      <c r="B21" s="16">
        <v>12200000000</v>
      </c>
      <c r="C21" s="14">
        <v>815180182</v>
      </c>
      <c r="D21" s="17">
        <v>6699421488</v>
      </c>
      <c r="E21" s="8" t="str">
        <f t="shared" si="2"/>
        <v>-</v>
      </c>
      <c r="F21" s="7">
        <f t="shared" si="3"/>
        <v>5500578512</v>
      </c>
      <c r="G21" s="6"/>
    </row>
    <row r="22" spans="1:7" ht="23.25">
      <c r="A22" s="18" t="s">
        <v>25</v>
      </c>
      <c r="B22" s="16"/>
      <c r="C22" s="7"/>
      <c r="D22" s="17"/>
      <c r="E22" s="8"/>
      <c r="F22" s="19"/>
      <c r="G22" s="20"/>
    </row>
    <row r="23" spans="1:7" ht="23.25">
      <c r="A23" s="7" t="s">
        <v>26</v>
      </c>
      <c r="B23" s="13">
        <v>3790000000</v>
      </c>
      <c r="C23" s="7">
        <v>186408553.24000001</v>
      </c>
      <c r="D23" s="7">
        <v>2552433440.6100001</v>
      </c>
      <c r="E23" s="8" t="str">
        <f>IF(D23&gt;B23,"+","-")</f>
        <v>-</v>
      </c>
      <c r="F23" s="7">
        <f>ABS(D23-B23)</f>
        <v>1237566559.3899999</v>
      </c>
      <c r="G23" s="6"/>
    </row>
    <row r="24" spans="1:7" ht="23.25">
      <c r="A24" s="7" t="s">
        <v>27</v>
      </c>
      <c r="B24" s="7">
        <v>4800000</v>
      </c>
      <c r="C24" s="14">
        <v>272565.5</v>
      </c>
      <c r="D24" s="14">
        <v>1332776.3700000001</v>
      </c>
      <c r="E24" s="8" t="s">
        <v>7</v>
      </c>
      <c r="F24" s="7">
        <f>ABS(D24-B24)</f>
        <v>3467223.63</v>
      </c>
      <c r="G24" s="6"/>
    </row>
    <row r="25" spans="1:7" ht="23.25">
      <c r="A25" s="7" t="s">
        <v>28</v>
      </c>
      <c r="B25" s="7">
        <v>200000</v>
      </c>
      <c r="C25" s="14">
        <v>6040</v>
      </c>
      <c r="D25" s="14">
        <v>126960</v>
      </c>
      <c r="E25" s="8" t="s">
        <v>7</v>
      </c>
      <c r="F25" s="7">
        <f>ABS(D25-B25)</f>
        <v>73040</v>
      </c>
      <c r="G25" s="6"/>
    </row>
    <row r="26" spans="1:7" ht="23.25">
      <c r="A26" s="7" t="s">
        <v>29</v>
      </c>
      <c r="B26" s="7">
        <v>105000000</v>
      </c>
      <c r="C26" s="7">
        <v>6290178.0199999996</v>
      </c>
      <c r="D26" s="7">
        <v>31313290.75</v>
      </c>
      <c r="E26" s="8" t="str">
        <f>IF(D26&gt;B26,"+","-")</f>
        <v>-</v>
      </c>
      <c r="F26" s="7">
        <f>ABS(D26-B26)</f>
        <v>73686709.25</v>
      </c>
      <c r="G26" s="6"/>
    </row>
    <row r="27" spans="1:7" ht="23.25">
      <c r="A27" s="7" t="s">
        <v>30</v>
      </c>
      <c r="B27" s="21">
        <v>68300000000</v>
      </c>
      <c r="C27" s="21">
        <v>8196113415.6999998</v>
      </c>
      <c r="D27" s="21">
        <v>43627012251.019997</v>
      </c>
      <c r="E27" s="12" t="str">
        <f t="shared" si="2"/>
        <v>-</v>
      </c>
      <c r="F27" s="11">
        <f t="shared" si="3"/>
        <v>24672987748.980003</v>
      </c>
      <c r="G27" s="6"/>
    </row>
    <row r="28" spans="1:7" ht="23.25">
      <c r="A28" s="22" t="s">
        <v>31</v>
      </c>
      <c r="B28" s="23">
        <v>85150000000</v>
      </c>
      <c r="C28" s="23">
        <v>9992508115.0900002</v>
      </c>
      <c r="D28" s="23">
        <v>48486767244.169998</v>
      </c>
      <c r="E28" s="24" t="str">
        <f>IF(D28&gt;B28,"+","-")</f>
        <v>-</v>
      </c>
      <c r="F28" s="23">
        <f>ABS(D28-B28)</f>
        <v>36663232755.830002</v>
      </c>
      <c r="G28" s="6"/>
    </row>
    <row r="29" spans="1:7" ht="23.25">
      <c r="A29" s="7" t="s">
        <v>32</v>
      </c>
      <c r="B29" s="4"/>
      <c r="C29" s="4"/>
      <c r="D29" s="4"/>
      <c r="E29" s="5"/>
      <c r="F29" s="4"/>
      <c r="G29" s="6"/>
    </row>
    <row r="30" spans="1:7" ht="23.25">
      <c r="A30" s="7" t="s">
        <v>33</v>
      </c>
      <c r="B30" s="7"/>
      <c r="C30" s="7"/>
      <c r="D30" s="7"/>
      <c r="E30" s="8"/>
      <c r="F30" s="7"/>
      <c r="G30" s="6"/>
    </row>
    <row r="31" spans="1:7" s="9" customFormat="1" ht="23.25">
      <c r="A31" s="7" t="s">
        <v>34</v>
      </c>
      <c r="B31" s="7">
        <v>800000000</v>
      </c>
      <c r="C31" s="7">
        <v>46535615</v>
      </c>
      <c r="D31" s="7">
        <v>385377890</v>
      </c>
      <c r="E31" s="8" t="str">
        <f t="shared" ref="E31:E38" si="4">IF(D31&gt;B31,"+","-")</f>
        <v>-</v>
      </c>
      <c r="F31" s="7">
        <f t="shared" ref="F31:F42" si="5">ABS(D31-B31)</f>
        <v>414622110</v>
      </c>
      <c r="G31" s="6"/>
    </row>
    <row r="32" spans="1:7" ht="23.25">
      <c r="A32" s="7" t="s">
        <v>35</v>
      </c>
      <c r="B32" s="7">
        <v>42700000</v>
      </c>
      <c r="C32" s="7">
        <v>3011470</v>
      </c>
      <c r="D32" s="7">
        <v>23798560</v>
      </c>
      <c r="E32" s="8" t="str">
        <f t="shared" si="4"/>
        <v>-</v>
      </c>
      <c r="F32" s="7">
        <f t="shared" si="5"/>
        <v>18901440</v>
      </c>
      <c r="G32" s="6"/>
    </row>
    <row r="33" spans="1:7" ht="23.25">
      <c r="A33" s="7" t="s">
        <v>36</v>
      </c>
      <c r="B33" s="7">
        <v>37000000</v>
      </c>
      <c r="C33" s="7">
        <v>306673.56</v>
      </c>
      <c r="D33" s="7">
        <v>22304601.789999999</v>
      </c>
      <c r="E33" s="8" t="str">
        <f t="shared" si="4"/>
        <v>-</v>
      </c>
      <c r="F33" s="7">
        <f t="shared" si="5"/>
        <v>14695398.210000001</v>
      </c>
      <c r="G33" s="6"/>
    </row>
    <row r="34" spans="1:7" s="9" customFormat="1" ht="23.25">
      <c r="A34" s="7" t="s">
        <v>37</v>
      </c>
      <c r="B34" s="7">
        <v>60000000</v>
      </c>
      <c r="C34" s="7">
        <v>3861425.19</v>
      </c>
      <c r="D34" s="7">
        <v>32744924.66</v>
      </c>
      <c r="E34" s="8" t="str">
        <f t="shared" si="4"/>
        <v>-</v>
      </c>
      <c r="F34" s="7">
        <f t="shared" si="5"/>
        <v>27255075.34</v>
      </c>
      <c r="G34" s="6"/>
    </row>
    <row r="35" spans="1:7" ht="23.25">
      <c r="A35" s="7" t="s">
        <v>38</v>
      </c>
      <c r="B35" s="7">
        <v>5000</v>
      </c>
      <c r="C35" s="14" t="s">
        <v>7</v>
      </c>
      <c r="D35" s="14" t="s">
        <v>7</v>
      </c>
      <c r="E35" s="8" t="str">
        <f t="shared" si="4"/>
        <v>+</v>
      </c>
      <c r="F35" s="7">
        <f>B35</f>
        <v>5000</v>
      </c>
      <c r="G35" s="6"/>
    </row>
    <row r="36" spans="1:7" ht="23.25">
      <c r="A36" s="7" t="s">
        <v>39</v>
      </c>
      <c r="B36" s="7">
        <v>77000000</v>
      </c>
      <c r="C36" s="7">
        <v>7036160</v>
      </c>
      <c r="D36" s="7">
        <v>51375133</v>
      </c>
      <c r="E36" s="8" t="str">
        <f t="shared" si="4"/>
        <v>-</v>
      </c>
      <c r="F36" s="7">
        <f t="shared" si="5"/>
        <v>25624867</v>
      </c>
      <c r="G36" s="6"/>
    </row>
    <row r="37" spans="1:7" ht="23.25">
      <c r="A37" s="7" t="s">
        <v>40</v>
      </c>
      <c r="B37" s="25">
        <v>900000</v>
      </c>
      <c r="C37" s="7">
        <v>47295</v>
      </c>
      <c r="D37" s="7">
        <v>407347</v>
      </c>
      <c r="E37" s="8" t="str">
        <f t="shared" si="4"/>
        <v>-</v>
      </c>
      <c r="F37" s="7">
        <f t="shared" si="5"/>
        <v>492653</v>
      </c>
      <c r="G37" s="6"/>
    </row>
    <row r="38" spans="1:7" ht="23.25">
      <c r="A38" s="7" t="s">
        <v>41</v>
      </c>
      <c r="B38" s="25">
        <v>13000000</v>
      </c>
      <c r="C38" s="7">
        <v>861850</v>
      </c>
      <c r="D38" s="7">
        <v>7251950</v>
      </c>
      <c r="E38" s="8" t="str">
        <f t="shared" si="4"/>
        <v>-</v>
      </c>
      <c r="F38" s="7">
        <f t="shared" si="5"/>
        <v>5748050</v>
      </c>
      <c r="G38" s="6"/>
    </row>
    <row r="39" spans="1:7" s="9" customFormat="1" ht="23.25">
      <c r="A39" s="7" t="s">
        <v>42</v>
      </c>
      <c r="B39" s="7">
        <v>360000</v>
      </c>
      <c r="C39" s="14">
        <v>0</v>
      </c>
      <c r="D39" s="14">
        <v>4875</v>
      </c>
      <c r="E39" s="8" t="s">
        <v>7</v>
      </c>
      <c r="F39" s="7">
        <f t="shared" si="5"/>
        <v>355125</v>
      </c>
      <c r="G39" s="6"/>
    </row>
    <row r="40" spans="1:7" s="9" customFormat="1" ht="23.25">
      <c r="A40" s="7" t="s">
        <v>43</v>
      </c>
      <c r="B40" s="7">
        <v>35000</v>
      </c>
      <c r="C40" s="14">
        <v>875</v>
      </c>
      <c r="D40" s="14">
        <v>27325</v>
      </c>
      <c r="E40" s="8" t="s">
        <v>7</v>
      </c>
      <c r="F40" s="7">
        <f t="shared" si="5"/>
        <v>7675</v>
      </c>
      <c r="G40" s="6"/>
    </row>
    <row r="41" spans="1:7" s="9" customFormat="1" ht="23.25">
      <c r="A41" s="7" t="s">
        <v>44</v>
      </c>
      <c r="B41" s="7">
        <v>42700000</v>
      </c>
      <c r="C41" s="14">
        <v>29250</v>
      </c>
      <c r="D41" s="14">
        <v>29250</v>
      </c>
      <c r="E41" s="8" t="s">
        <v>7</v>
      </c>
      <c r="F41" s="7">
        <f t="shared" si="5"/>
        <v>42670750</v>
      </c>
      <c r="G41" s="6"/>
    </row>
    <row r="42" spans="1:7" s="9" customFormat="1" ht="23.25">
      <c r="A42" s="7" t="s">
        <v>45</v>
      </c>
      <c r="B42" s="7">
        <v>13000000</v>
      </c>
      <c r="C42" s="14">
        <v>3800</v>
      </c>
      <c r="D42" s="14">
        <v>31450</v>
      </c>
      <c r="E42" s="8" t="s">
        <v>7</v>
      </c>
      <c r="F42" s="7">
        <f t="shared" si="5"/>
        <v>12968550</v>
      </c>
      <c r="G42" s="6"/>
    </row>
    <row r="43" spans="1:7" ht="23.25">
      <c r="A43" s="23"/>
      <c r="B43" s="23"/>
      <c r="C43" s="23"/>
      <c r="D43" s="23"/>
      <c r="E43" s="24"/>
      <c r="F43" s="23"/>
      <c r="G43" s="6"/>
    </row>
    <row r="44" spans="1:7" ht="23.25">
      <c r="A44" s="17"/>
      <c r="B44" s="25"/>
      <c r="C44" s="17"/>
      <c r="D44" s="17"/>
      <c r="E44" s="26"/>
      <c r="F44" s="17"/>
      <c r="G44" s="6"/>
    </row>
    <row r="45" spans="1:7" ht="23.25">
      <c r="A45" s="52" t="s">
        <v>46</v>
      </c>
      <c r="B45" s="52"/>
      <c r="C45" s="52"/>
      <c r="D45" s="52"/>
      <c r="E45" s="52"/>
      <c r="F45" s="52"/>
      <c r="G45" s="6"/>
    </row>
    <row r="46" spans="1:7" ht="23.25">
      <c r="A46" s="52"/>
      <c r="B46" s="52"/>
      <c r="C46" s="52"/>
      <c r="D46" s="52"/>
      <c r="E46" s="52"/>
      <c r="F46" s="52"/>
      <c r="G46" s="6"/>
    </row>
    <row r="47" spans="1:7" s="9" customFormat="1" ht="23.25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3.25">
      <c r="A48" s="3"/>
      <c r="B48" s="3" t="str">
        <f>+B5</f>
        <v>ปี 2567</v>
      </c>
      <c r="C48" s="3"/>
      <c r="D48" s="3"/>
      <c r="E48" s="3" t="s">
        <v>7</v>
      </c>
      <c r="F48" s="3" t="s">
        <v>47</v>
      </c>
      <c r="G48" s="6"/>
    </row>
    <row r="49" spans="1:7" s="9" customFormat="1" ht="23.25">
      <c r="A49" s="27" t="s">
        <v>48</v>
      </c>
      <c r="B49" s="28"/>
      <c r="C49" s="28"/>
      <c r="D49" s="28"/>
      <c r="E49" s="28"/>
      <c r="F49" s="28"/>
      <c r="G49" s="6"/>
    </row>
    <row r="50" spans="1:7" s="9" customFormat="1" ht="23.25">
      <c r="A50" s="7" t="s">
        <v>49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3.25">
      <c r="A51" s="7" t="s">
        <v>50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3.25">
      <c r="A52" s="7" t="s">
        <v>51</v>
      </c>
      <c r="B52" s="7">
        <v>98000000</v>
      </c>
      <c r="C52" s="7">
        <v>8338800</v>
      </c>
      <c r="D52" s="7">
        <v>65140634</v>
      </c>
      <c r="E52" s="8" t="str">
        <f t="shared" si="6"/>
        <v>-</v>
      </c>
      <c r="F52" s="7">
        <f t="shared" si="7"/>
        <v>32859366</v>
      </c>
      <c r="G52" s="6"/>
    </row>
    <row r="53" spans="1:7" s="9" customFormat="1" ht="23.25">
      <c r="A53" s="7" t="s">
        <v>52</v>
      </c>
      <c r="B53" s="7">
        <v>300000</v>
      </c>
      <c r="C53" s="14">
        <v>47334</v>
      </c>
      <c r="D53" s="14">
        <v>277212.75</v>
      </c>
      <c r="E53" s="8" t="s">
        <v>7</v>
      </c>
      <c r="F53" s="7">
        <f t="shared" si="7"/>
        <v>22787.25</v>
      </c>
      <c r="G53" s="6"/>
    </row>
    <row r="54" spans="1:7" s="9" customFormat="1" ht="23.25">
      <c r="A54" s="7" t="s">
        <v>53</v>
      </c>
      <c r="B54" s="14">
        <v>70000000</v>
      </c>
      <c r="C54" s="7">
        <v>0</v>
      </c>
      <c r="D54" s="14">
        <v>0</v>
      </c>
      <c r="E54" s="8" t="s">
        <v>7</v>
      </c>
      <c r="F54" s="7">
        <f t="shared" si="7"/>
        <v>70000000</v>
      </c>
      <c r="G54" s="6"/>
    </row>
    <row r="55" spans="1:7" ht="23.25">
      <c r="A55" s="7" t="s">
        <v>54</v>
      </c>
      <c r="B55" s="11">
        <f>SUM(B31:B42)+SUM(B49:B54)</f>
        <v>2170000000</v>
      </c>
      <c r="C55" s="11">
        <v>72840604.75</v>
      </c>
      <c r="D55" s="11">
        <v>588771153.20000005</v>
      </c>
      <c r="E55" s="12" t="str">
        <f t="shared" si="6"/>
        <v>-</v>
      </c>
      <c r="F55" s="11">
        <f t="shared" si="7"/>
        <v>1581228846.8</v>
      </c>
      <c r="G55" s="6"/>
    </row>
    <row r="56" spans="1:7" ht="23.25">
      <c r="A56" s="7" t="s">
        <v>55</v>
      </c>
      <c r="B56" s="7"/>
      <c r="C56" s="7"/>
      <c r="D56" s="7"/>
      <c r="E56" s="8"/>
      <c r="F56" s="7"/>
      <c r="G56" s="6"/>
    </row>
    <row r="57" spans="1:7" ht="23.25">
      <c r="A57" s="7" t="s">
        <v>56</v>
      </c>
      <c r="B57" s="7">
        <v>138000000</v>
      </c>
      <c r="C57" s="7">
        <v>8606448</v>
      </c>
      <c r="D57" s="7">
        <v>93897058.400000006</v>
      </c>
      <c r="E57" s="8" t="str">
        <f>IF(D57&gt;B57,"+","-")</f>
        <v>-</v>
      </c>
      <c r="F57" s="7">
        <f>ABS(D57-B57)</f>
        <v>44102941.599999994</v>
      </c>
      <c r="G57" s="6"/>
    </row>
    <row r="58" spans="1:7" ht="23.25">
      <c r="A58" s="7" t="s">
        <v>57</v>
      </c>
      <c r="B58" s="7">
        <v>22000000</v>
      </c>
      <c r="C58" s="7">
        <v>2140450</v>
      </c>
      <c r="D58" s="7">
        <v>16651685</v>
      </c>
      <c r="E58" s="8" t="str">
        <f t="shared" ref="E58:E63" si="8">IF(D58&gt;B58,"+","-")</f>
        <v>-</v>
      </c>
      <c r="F58" s="7">
        <f t="shared" ref="F58:F65" si="9">ABS(D58-B58)</f>
        <v>5348315</v>
      </c>
      <c r="G58" s="6"/>
    </row>
    <row r="59" spans="1:7" ht="23.25">
      <c r="A59" s="7" t="s">
        <v>58</v>
      </c>
      <c r="B59" s="7">
        <v>200000</v>
      </c>
      <c r="C59" s="7">
        <v>15700</v>
      </c>
      <c r="D59" s="7">
        <v>179755</v>
      </c>
      <c r="E59" s="8" t="str">
        <f t="shared" si="8"/>
        <v>-</v>
      </c>
      <c r="F59" s="7">
        <f t="shared" si="9"/>
        <v>20245</v>
      </c>
      <c r="G59" s="6"/>
    </row>
    <row r="60" spans="1:7" ht="23.25">
      <c r="A60" s="7" t="s">
        <v>59</v>
      </c>
      <c r="B60" s="7">
        <v>3000000</v>
      </c>
      <c r="C60" s="14">
        <v>184000</v>
      </c>
      <c r="D60" s="7">
        <v>2074500</v>
      </c>
      <c r="E60" s="8" t="str">
        <f t="shared" si="8"/>
        <v>-</v>
      </c>
      <c r="F60" s="7">
        <f t="shared" si="9"/>
        <v>925500</v>
      </c>
      <c r="G60" s="6"/>
    </row>
    <row r="61" spans="1:7" ht="23.25">
      <c r="A61" s="7" t="s">
        <v>60</v>
      </c>
      <c r="B61" s="7">
        <v>300000</v>
      </c>
      <c r="C61" s="7">
        <v>4800</v>
      </c>
      <c r="D61" s="7">
        <v>201375</v>
      </c>
      <c r="E61" s="8" t="str">
        <f t="shared" si="8"/>
        <v>-</v>
      </c>
      <c r="F61" s="7">
        <f t="shared" si="9"/>
        <v>98625</v>
      </c>
      <c r="G61" s="6"/>
    </row>
    <row r="62" spans="1:7" ht="23.25">
      <c r="A62" s="7" t="s">
        <v>61</v>
      </c>
      <c r="B62" s="7">
        <v>1500000</v>
      </c>
      <c r="C62" s="14">
        <v>2470</v>
      </c>
      <c r="D62" s="7">
        <v>258300</v>
      </c>
      <c r="E62" s="8" t="str">
        <f t="shared" si="8"/>
        <v>-</v>
      </c>
      <c r="F62" s="7">
        <f t="shared" si="9"/>
        <v>1241700</v>
      </c>
      <c r="G62" s="6"/>
    </row>
    <row r="63" spans="1:7" ht="23.25">
      <c r="A63" s="7" t="s">
        <v>62</v>
      </c>
      <c r="B63" s="7">
        <v>15000000</v>
      </c>
      <c r="C63" s="7">
        <v>1274324</v>
      </c>
      <c r="D63" s="7">
        <v>11481719</v>
      </c>
      <c r="E63" s="8" t="str">
        <f t="shared" si="8"/>
        <v>-</v>
      </c>
      <c r="F63" s="7">
        <f t="shared" si="9"/>
        <v>3518281</v>
      </c>
      <c r="G63" s="6"/>
    </row>
    <row r="64" spans="1:7" ht="23.25">
      <c r="A64" s="7" t="s">
        <v>63</v>
      </c>
      <c r="B64" s="7"/>
      <c r="C64" s="7"/>
      <c r="D64" s="7"/>
      <c r="E64" s="8"/>
      <c r="F64" s="7"/>
      <c r="G64" s="6"/>
    </row>
    <row r="65" spans="1:7" ht="23.25">
      <c r="A65" s="7" t="s">
        <v>64</v>
      </c>
      <c r="B65" s="11">
        <f>SUM(B57:B63)</f>
        <v>180000000</v>
      </c>
      <c r="C65" s="11">
        <v>12228192</v>
      </c>
      <c r="D65" s="11">
        <v>124744392.40000001</v>
      </c>
      <c r="E65" s="12" t="str">
        <f>IF(D65&gt;B65,"+","-")</f>
        <v>-</v>
      </c>
      <c r="F65" s="11">
        <f t="shared" si="9"/>
        <v>55255607.599999994</v>
      </c>
      <c r="G65" s="6"/>
    </row>
    <row r="66" spans="1:7" ht="23.25">
      <c r="A66" s="7" t="s">
        <v>65</v>
      </c>
      <c r="B66" s="7"/>
      <c r="C66" s="7"/>
      <c r="D66" s="7"/>
      <c r="E66" s="8"/>
      <c r="F66" s="7"/>
      <c r="G66" s="6"/>
    </row>
    <row r="67" spans="1:7" ht="23.25">
      <c r="A67" s="7" t="s">
        <v>66</v>
      </c>
      <c r="B67" s="7">
        <v>90000000</v>
      </c>
      <c r="C67" s="7">
        <v>6902503.5</v>
      </c>
      <c r="D67" s="7">
        <v>46470975.060000002</v>
      </c>
      <c r="E67" s="8" t="str">
        <f>IF(D67&gt;B67,"+","-")</f>
        <v>-</v>
      </c>
      <c r="F67" s="7">
        <f>ABS(D67-B67)</f>
        <v>43529024.939999998</v>
      </c>
      <c r="G67" s="6"/>
    </row>
    <row r="68" spans="1:7" s="9" customFormat="1" ht="23.25">
      <c r="A68" s="7" t="s">
        <v>67</v>
      </c>
      <c r="B68" s="11">
        <f>+B67</f>
        <v>90000000</v>
      </c>
      <c r="C68" s="11">
        <f>C67</f>
        <v>6902503.5</v>
      </c>
      <c r="D68" s="11">
        <f>D67</f>
        <v>46470975.060000002</v>
      </c>
      <c r="E68" s="12" t="str">
        <f t="shared" ref="E68:E82" si="10">IF(D68&gt;B68,"+","-")</f>
        <v>-</v>
      </c>
      <c r="F68" s="11">
        <f>ABS(D68-B68)</f>
        <v>43529024.939999998</v>
      </c>
      <c r="G68" s="6"/>
    </row>
    <row r="69" spans="1:7" ht="23.25">
      <c r="A69" s="7" t="s">
        <v>68</v>
      </c>
      <c r="B69" s="7"/>
      <c r="C69" s="7"/>
      <c r="D69" s="7"/>
      <c r="E69" s="8"/>
      <c r="F69" s="7"/>
      <c r="G69" s="6"/>
    </row>
    <row r="70" spans="1:7" ht="23.25">
      <c r="A70" s="7" t="s">
        <v>69</v>
      </c>
      <c r="B70" s="7">
        <v>15000000</v>
      </c>
      <c r="C70" s="7">
        <v>2365277</v>
      </c>
      <c r="D70" s="7">
        <v>16177298</v>
      </c>
      <c r="E70" s="8" t="str">
        <f t="shared" si="10"/>
        <v>+</v>
      </c>
      <c r="F70" s="7">
        <f t="shared" ref="F70:F83" si="11">ABS(D70-B70)</f>
        <v>1177298</v>
      </c>
      <c r="G70" s="6"/>
    </row>
    <row r="71" spans="1:7" ht="23.25">
      <c r="A71" s="7" t="s">
        <v>70</v>
      </c>
      <c r="B71" s="7">
        <v>500000</v>
      </c>
      <c r="C71" s="7">
        <v>12200</v>
      </c>
      <c r="D71" s="7">
        <v>176398</v>
      </c>
      <c r="E71" s="8" t="str">
        <f t="shared" si="10"/>
        <v>-</v>
      </c>
      <c r="F71" s="7">
        <f t="shared" si="11"/>
        <v>323602</v>
      </c>
      <c r="G71" s="6"/>
    </row>
    <row r="72" spans="1:7" s="9" customFormat="1" ht="23.25">
      <c r="A72" s="7" t="s">
        <v>71</v>
      </c>
      <c r="B72" s="7">
        <v>1000000</v>
      </c>
      <c r="C72" s="14">
        <v>25190</v>
      </c>
      <c r="D72" s="14">
        <v>307690</v>
      </c>
      <c r="E72" s="8" t="s">
        <v>7</v>
      </c>
      <c r="F72" s="7">
        <f t="shared" si="11"/>
        <v>692310</v>
      </c>
      <c r="G72" s="6"/>
    </row>
    <row r="73" spans="1:7" ht="23.25">
      <c r="A73" s="7" t="s">
        <v>72</v>
      </c>
      <c r="B73" s="7">
        <v>5000000</v>
      </c>
      <c r="C73" s="7">
        <v>509022</v>
      </c>
      <c r="D73" s="7">
        <v>3987507.5</v>
      </c>
      <c r="E73" s="8" t="str">
        <f t="shared" si="10"/>
        <v>-</v>
      </c>
      <c r="F73" s="7">
        <f t="shared" si="11"/>
        <v>1012492.5</v>
      </c>
      <c r="G73" s="6"/>
    </row>
    <row r="74" spans="1:7" ht="23.25">
      <c r="A74" s="7" t="s">
        <v>73</v>
      </c>
      <c r="B74" s="7">
        <v>4000000</v>
      </c>
      <c r="C74" s="14">
        <v>165600</v>
      </c>
      <c r="D74" s="7">
        <v>1620801</v>
      </c>
      <c r="E74" s="8" t="str">
        <f t="shared" si="10"/>
        <v>-</v>
      </c>
      <c r="F74" s="7">
        <f t="shared" si="11"/>
        <v>2379199</v>
      </c>
      <c r="G74" s="6"/>
    </row>
    <row r="75" spans="1:7" ht="23.25">
      <c r="A75" s="7" t="s">
        <v>74</v>
      </c>
      <c r="B75" s="7">
        <v>80000</v>
      </c>
      <c r="C75" s="14">
        <v>8000</v>
      </c>
      <c r="D75" s="14">
        <v>65800</v>
      </c>
      <c r="E75" s="8" t="s">
        <v>7</v>
      </c>
      <c r="F75" s="7">
        <f t="shared" si="11"/>
        <v>14200</v>
      </c>
      <c r="G75" s="6"/>
    </row>
    <row r="76" spans="1:7" ht="23.25">
      <c r="A76" s="7" t="s">
        <v>75</v>
      </c>
      <c r="B76" s="7">
        <v>7700000</v>
      </c>
      <c r="C76" s="7">
        <v>222600</v>
      </c>
      <c r="D76" s="7">
        <v>3546880</v>
      </c>
      <c r="E76" s="8" t="str">
        <f>IF(D76&gt;B76,"+","-")</f>
        <v>-</v>
      </c>
      <c r="F76" s="7">
        <f>ABS(D76-B76)</f>
        <v>4153120</v>
      </c>
      <c r="G76" s="6"/>
    </row>
    <row r="77" spans="1:7" s="9" customFormat="1" ht="23.25">
      <c r="A77" s="7" t="s">
        <v>76</v>
      </c>
      <c r="B77" s="7">
        <v>14000000</v>
      </c>
      <c r="C77" s="14">
        <v>1333980</v>
      </c>
      <c r="D77" s="7">
        <v>11003255</v>
      </c>
      <c r="E77" s="8" t="str">
        <f>IF(D77&gt;B77,"+","-")</f>
        <v>-</v>
      </c>
      <c r="F77" s="7">
        <f>ABS(D77-B77)</f>
        <v>2996745</v>
      </c>
      <c r="G77" s="6"/>
    </row>
    <row r="78" spans="1:7" ht="23.25">
      <c r="A78" s="7" t="s">
        <v>77</v>
      </c>
      <c r="B78" s="7">
        <v>10000</v>
      </c>
      <c r="C78" s="14">
        <v>2020</v>
      </c>
      <c r="D78" s="14">
        <v>27160</v>
      </c>
      <c r="E78" s="8" t="str">
        <f t="shared" si="10"/>
        <v>+</v>
      </c>
      <c r="F78" s="7">
        <f>ABS(D78-B78)</f>
        <v>17160</v>
      </c>
      <c r="G78" s="6"/>
    </row>
    <row r="79" spans="1:7" ht="23.25">
      <c r="A79" s="7" t="s">
        <v>78</v>
      </c>
      <c r="B79" s="7">
        <v>12500000</v>
      </c>
      <c r="C79" s="14">
        <v>780950</v>
      </c>
      <c r="D79" s="7">
        <v>4715710</v>
      </c>
      <c r="E79" s="8" t="str">
        <f t="shared" si="10"/>
        <v>-</v>
      </c>
      <c r="F79" s="7">
        <f t="shared" si="11"/>
        <v>7784290</v>
      </c>
      <c r="G79" s="6"/>
    </row>
    <row r="80" spans="1:7" ht="23.25">
      <c r="A80" s="7" t="s">
        <v>79</v>
      </c>
      <c r="B80" s="7">
        <v>150000</v>
      </c>
      <c r="C80" s="14">
        <v>6260</v>
      </c>
      <c r="D80" s="7">
        <v>68055</v>
      </c>
      <c r="E80" s="8" t="str">
        <f t="shared" si="10"/>
        <v>-</v>
      </c>
      <c r="F80" s="7">
        <f t="shared" si="11"/>
        <v>81945</v>
      </c>
      <c r="G80" s="6"/>
    </row>
    <row r="81" spans="1:7" ht="23.25">
      <c r="A81" s="7" t="s">
        <v>80</v>
      </c>
      <c r="B81" s="7">
        <v>60000</v>
      </c>
      <c r="C81" s="14" t="s">
        <v>7</v>
      </c>
      <c r="D81" s="14" t="s">
        <v>7</v>
      </c>
      <c r="E81" s="8" t="s">
        <v>7</v>
      </c>
      <c r="F81" s="7">
        <f>B81</f>
        <v>60000</v>
      </c>
      <c r="G81" s="6"/>
    </row>
    <row r="82" spans="1:7" ht="23.25">
      <c r="A82" s="7" t="s">
        <v>81</v>
      </c>
      <c r="B82" s="11">
        <f>SUM(B70:B81)</f>
        <v>60000000</v>
      </c>
      <c r="C82" s="11">
        <v>5431099</v>
      </c>
      <c r="D82" s="11">
        <v>41696554.5</v>
      </c>
      <c r="E82" s="12" t="str">
        <f t="shared" si="10"/>
        <v>-</v>
      </c>
      <c r="F82" s="11">
        <f t="shared" si="11"/>
        <v>18303445.5</v>
      </c>
      <c r="G82" s="6"/>
    </row>
    <row r="83" spans="1:7" ht="23.25">
      <c r="A83" s="29" t="s">
        <v>82</v>
      </c>
      <c r="B83" s="23">
        <f>+B82+B68+B65+B55</f>
        <v>2500000000</v>
      </c>
      <c r="C83" s="23">
        <v>97402399.25</v>
      </c>
      <c r="D83" s="23">
        <v>801683075.15999997</v>
      </c>
      <c r="E83" s="24" t="str">
        <f>IF(D83&gt;B83,"+","-")</f>
        <v>-</v>
      </c>
      <c r="F83" s="11">
        <f t="shared" si="11"/>
        <v>1698316924.8400002</v>
      </c>
      <c r="G83" s="6"/>
    </row>
    <row r="84" spans="1:7" ht="23.25">
      <c r="A84" s="30"/>
      <c r="B84" s="17"/>
      <c r="C84" s="17"/>
      <c r="D84" s="17"/>
      <c r="E84" s="26"/>
      <c r="F84" s="17"/>
      <c r="G84" s="6"/>
    </row>
    <row r="85" spans="1:7" ht="23.25">
      <c r="A85" s="30"/>
      <c r="B85" s="17"/>
      <c r="C85" s="17"/>
      <c r="D85" s="17"/>
      <c r="E85" s="26"/>
      <c r="F85" s="17"/>
      <c r="G85" s="6"/>
    </row>
    <row r="86" spans="1:7" ht="23.25">
      <c r="A86" s="52" t="s">
        <v>83</v>
      </c>
      <c r="B86" s="52"/>
      <c r="C86" s="52"/>
      <c r="D86" s="52"/>
      <c r="E86" s="52"/>
      <c r="F86" s="52"/>
      <c r="G86" s="6"/>
    </row>
    <row r="87" spans="1:7" ht="23.25">
      <c r="A87" s="52"/>
      <c r="B87" s="52"/>
      <c r="C87" s="52"/>
      <c r="D87" s="52"/>
      <c r="E87" s="52"/>
      <c r="F87" s="52"/>
      <c r="G87" s="6"/>
    </row>
    <row r="88" spans="1:7" ht="23.25">
      <c r="A88" s="2" t="s">
        <v>1</v>
      </c>
      <c r="B88" s="2" t="s">
        <v>2</v>
      </c>
      <c r="C88" s="2" t="s">
        <v>3</v>
      </c>
      <c r="D88" s="2" t="s">
        <v>4</v>
      </c>
      <c r="E88" s="2" t="s">
        <v>5</v>
      </c>
      <c r="F88" s="2" t="s">
        <v>6</v>
      </c>
      <c r="G88" s="6"/>
    </row>
    <row r="89" spans="1:7" ht="23.25">
      <c r="A89" s="3"/>
      <c r="B89" s="3" t="str">
        <f>+B48</f>
        <v>ปี 2567</v>
      </c>
      <c r="C89" s="3"/>
      <c r="D89" s="3"/>
      <c r="E89" s="3" t="s">
        <v>7</v>
      </c>
      <c r="F89" s="3" t="s">
        <v>47</v>
      </c>
      <c r="G89" s="6"/>
    </row>
    <row r="90" spans="1:7" s="9" customFormat="1" ht="23.25">
      <c r="A90" s="31" t="s">
        <v>84</v>
      </c>
      <c r="B90" s="4"/>
      <c r="C90" s="4"/>
      <c r="D90" s="4"/>
      <c r="E90" s="5"/>
      <c r="F90" s="4"/>
      <c r="G90" s="6"/>
    </row>
    <row r="91" spans="1:7" ht="23.25">
      <c r="A91" s="18" t="s">
        <v>85</v>
      </c>
      <c r="B91" s="7">
        <v>150000000</v>
      </c>
      <c r="C91" s="14">
        <v>10828725.550000001</v>
      </c>
      <c r="D91" s="7">
        <v>95583500.510000005</v>
      </c>
      <c r="E91" s="8" t="str">
        <f>IF(D91&gt;B91,"+","-")</f>
        <v>-</v>
      </c>
      <c r="F91" s="7">
        <f>ABS(D91-B91)</f>
        <v>54416499.489999995</v>
      </c>
      <c r="G91" s="6"/>
    </row>
    <row r="92" spans="1:7" ht="23.25">
      <c r="A92" s="18" t="s">
        <v>86</v>
      </c>
      <c r="B92" s="7">
        <v>29965000</v>
      </c>
      <c r="C92" s="14">
        <v>0</v>
      </c>
      <c r="D92" s="14">
        <v>1533916.5</v>
      </c>
      <c r="E92" s="8" t="str">
        <f>IF(D92&gt;B92,"+","-")</f>
        <v>-</v>
      </c>
      <c r="F92" s="7">
        <f>ABS(D92-B92)</f>
        <v>28431083.5</v>
      </c>
      <c r="G92" s="6"/>
    </row>
    <row r="93" spans="1:7" ht="23.25">
      <c r="A93" s="18" t="s">
        <v>87</v>
      </c>
      <c r="B93" s="7">
        <v>720000000</v>
      </c>
      <c r="C93" s="14">
        <v>278278.71000000002</v>
      </c>
      <c r="D93" s="7">
        <v>1244848268.22</v>
      </c>
      <c r="E93" s="8" t="str">
        <f>IF(D93&gt;B93,"+","-")</f>
        <v>+</v>
      </c>
      <c r="F93" s="7">
        <f>ABS(D93-B93)</f>
        <v>524848268.22000003</v>
      </c>
      <c r="G93" s="6"/>
    </row>
    <row r="94" spans="1:7" ht="23.25">
      <c r="A94" s="18" t="s">
        <v>88</v>
      </c>
      <c r="B94" s="7">
        <v>35000</v>
      </c>
      <c r="C94" s="14">
        <v>0</v>
      </c>
      <c r="D94" s="14">
        <v>0</v>
      </c>
      <c r="E94" s="8" t="str">
        <f>IF(D94&gt;B94,"+","-")</f>
        <v>-</v>
      </c>
      <c r="F94" s="7">
        <f>B94</f>
        <v>35000</v>
      </c>
      <c r="G94" s="6"/>
    </row>
    <row r="95" spans="1:7" ht="23.25">
      <c r="A95" s="32" t="s">
        <v>89</v>
      </c>
      <c r="B95" s="11">
        <v>900000000</v>
      </c>
      <c r="C95" s="11">
        <v>11107004.26</v>
      </c>
      <c r="D95" s="11">
        <v>1355770929.23</v>
      </c>
      <c r="E95" s="12" t="str">
        <f>IF(D95&gt;B95,"+","-")</f>
        <v>+</v>
      </c>
      <c r="F95" s="11">
        <f>ABS(D95-B95)</f>
        <v>455770929.23000002</v>
      </c>
      <c r="G95" s="6"/>
    </row>
    <row r="96" spans="1:7" ht="23.25">
      <c r="A96" s="18" t="s">
        <v>90</v>
      </c>
      <c r="B96" s="33"/>
      <c r="C96" s="33"/>
      <c r="D96" s="33"/>
      <c r="E96" s="34"/>
      <c r="F96" s="33"/>
      <c r="G96" s="6"/>
    </row>
    <row r="97" spans="1:7" ht="23.25">
      <c r="A97" s="18" t="s">
        <v>91</v>
      </c>
      <c r="B97" s="7"/>
      <c r="C97" s="7"/>
      <c r="D97" s="7"/>
      <c r="E97" s="8"/>
      <c r="F97" s="7"/>
      <c r="G97" s="6"/>
    </row>
    <row r="98" spans="1:7" ht="23.25">
      <c r="A98" s="18" t="s">
        <v>92</v>
      </c>
      <c r="B98" s="7">
        <v>50000000</v>
      </c>
      <c r="C98" s="14">
        <v>0</v>
      </c>
      <c r="D98" s="14">
        <v>0</v>
      </c>
      <c r="E98" s="14" t="s">
        <v>7</v>
      </c>
      <c r="F98" s="14">
        <f>B98</f>
        <v>50000000</v>
      </c>
      <c r="G98" s="6"/>
    </row>
    <row r="99" spans="1:7" ht="23.25">
      <c r="A99" s="18" t="s">
        <v>93</v>
      </c>
      <c r="B99" s="7">
        <v>0</v>
      </c>
      <c r="C99" s="14">
        <v>0</v>
      </c>
      <c r="D99" s="14">
        <v>0</v>
      </c>
      <c r="E99" s="14" t="s">
        <v>7</v>
      </c>
      <c r="F99" s="14">
        <f>B99</f>
        <v>0</v>
      </c>
      <c r="G99" s="6"/>
    </row>
    <row r="100" spans="1:7" ht="23.25">
      <c r="A100" s="32" t="s">
        <v>94</v>
      </c>
      <c r="B100" s="4"/>
      <c r="C100" s="35"/>
      <c r="D100" s="35"/>
      <c r="E100" s="35"/>
      <c r="F100" s="35"/>
      <c r="G100" s="6"/>
    </row>
    <row r="101" spans="1:7" ht="23.25">
      <c r="A101" s="32" t="s">
        <v>95</v>
      </c>
      <c r="B101" s="23">
        <f>SUM(B98:B99)</f>
        <v>50000000</v>
      </c>
      <c r="C101" s="14">
        <v>0</v>
      </c>
      <c r="D101" s="36"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3.25">
      <c r="A102" s="18" t="s">
        <v>96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3.25">
      <c r="A103" s="18" t="s">
        <v>97</v>
      </c>
      <c r="B103" s="7">
        <v>150000000</v>
      </c>
      <c r="C103" s="7">
        <v>5656333.1500000004</v>
      </c>
      <c r="D103" s="7">
        <v>479244374.42000002</v>
      </c>
      <c r="E103" s="38" t="s">
        <v>7</v>
      </c>
      <c r="F103" s="14">
        <f t="shared" si="12"/>
        <v>329244374.42000002</v>
      </c>
      <c r="G103" s="6"/>
    </row>
    <row r="104" spans="1:7" ht="23.25">
      <c r="A104" s="18" t="s">
        <v>98</v>
      </c>
      <c r="B104" s="7">
        <v>5000000</v>
      </c>
      <c r="C104" s="14">
        <v>0</v>
      </c>
      <c r="D104" s="7">
        <v>0</v>
      </c>
      <c r="E104" s="8" t="str">
        <f>IF(D104&gt;B104,"+","-")</f>
        <v>-</v>
      </c>
      <c r="F104" s="14">
        <f t="shared" si="12"/>
        <v>5000000</v>
      </c>
      <c r="G104" s="6"/>
    </row>
    <row r="105" spans="1:7" ht="23.25">
      <c r="A105" s="18" t="s">
        <v>99</v>
      </c>
      <c r="B105" s="7">
        <v>1150000000</v>
      </c>
      <c r="C105" s="7">
        <v>599669.06000000006</v>
      </c>
      <c r="D105" s="7">
        <v>2549115921.48</v>
      </c>
      <c r="E105" s="8" t="str">
        <f>IF(D105&gt;B105,"+","-")</f>
        <v>+</v>
      </c>
      <c r="F105" s="14">
        <f t="shared" si="12"/>
        <v>1399115921.48</v>
      </c>
      <c r="G105" s="6"/>
    </row>
    <row r="106" spans="1:7" ht="23.25">
      <c r="A106" s="18" t="s">
        <v>100</v>
      </c>
      <c r="B106" s="7">
        <v>15000000</v>
      </c>
      <c r="C106" s="7">
        <v>1881500.61</v>
      </c>
      <c r="D106" s="7">
        <v>8937446.4299999997</v>
      </c>
      <c r="E106" s="8" t="str">
        <f t="shared" ref="E106:E110" si="13">IF(D106&gt;B106,"+","-")</f>
        <v>-</v>
      </c>
      <c r="F106" s="7">
        <f t="shared" si="12"/>
        <v>6062553.5700000003</v>
      </c>
      <c r="G106" s="6"/>
    </row>
    <row r="107" spans="1:7" ht="23.25">
      <c r="A107" s="18" t="s">
        <v>101</v>
      </c>
      <c r="B107" s="7">
        <v>40000000</v>
      </c>
      <c r="C107" s="7">
        <v>7941945</v>
      </c>
      <c r="D107" s="7">
        <v>29463532</v>
      </c>
      <c r="E107" s="8" t="str">
        <f t="shared" si="13"/>
        <v>-</v>
      </c>
      <c r="F107" s="7">
        <f t="shared" si="12"/>
        <v>10536468</v>
      </c>
      <c r="G107" s="6"/>
    </row>
    <row r="108" spans="1:7" ht="23.25">
      <c r="A108" s="18" t="s">
        <v>102</v>
      </c>
      <c r="B108" s="7">
        <v>40000000</v>
      </c>
      <c r="C108" s="7">
        <v>1607708.04</v>
      </c>
      <c r="D108" s="7">
        <v>39682272.369999997</v>
      </c>
      <c r="E108" s="8" t="str">
        <f>IF(D108&gt;B108,"+","-")</f>
        <v>-</v>
      </c>
      <c r="F108" s="7">
        <f>ABS(D108-B108)</f>
        <v>317727.63000000268</v>
      </c>
      <c r="G108" s="6"/>
    </row>
    <row r="109" spans="1:7" ht="23.25">
      <c r="A109" s="39" t="s">
        <v>103</v>
      </c>
      <c r="B109" s="11">
        <v>1400000000</v>
      </c>
      <c r="C109" s="11">
        <v>14471739.779999999</v>
      </c>
      <c r="D109" s="11">
        <v>3106443546.6999998</v>
      </c>
      <c r="E109" s="12" t="str">
        <f t="shared" si="13"/>
        <v>+</v>
      </c>
      <c r="F109" s="11">
        <f t="shared" si="12"/>
        <v>1706443546.6999998</v>
      </c>
      <c r="G109" s="6"/>
    </row>
    <row r="110" spans="1:7" ht="23.25">
      <c r="A110" s="40" t="s">
        <v>104</v>
      </c>
      <c r="B110" s="11">
        <v>90000000000</v>
      </c>
      <c r="C110" s="11">
        <v>10115489258.379999</v>
      </c>
      <c r="D110" s="11">
        <v>53750664795.260002</v>
      </c>
      <c r="E110" s="12" t="str">
        <f t="shared" si="13"/>
        <v>-</v>
      </c>
      <c r="F110" s="11">
        <f t="shared" si="12"/>
        <v>36249335204.739998</v>
      </c>
      <c r="G110" s="6"/>
    </row>
    <row r="111" spans="1:7" ht="23.25">
      <c r="A111" s="31" t="s">
        <v>105</v>
      </c>
      <c r="B111" s="4"/>
      <c r="C111" s="4"/>
      <c r="D111" s="4"/>
      <c r="E111" s="5"/>
      <c r="F111" s="4"/>
      <c r="G111" s="6"/>
    </row>
    <row r="112" spans="1:7" ht="23.25">
      <c r="A112" s="41" t="s">
        <v>106</v>
      </c>
      <c r="B112" s="36">
        <v>23488692200</v>
      </c>
      <c r="C112" s="36">
        <v>0</v>
      </c>
      <c r="D112" s="36">
        <v>23488692200</v>
      </c>
      <c r="E112" s="8" t="str">
        <f>IF(D112&gt;B112,"+","-")</f>
        <v>-</v>
      </c>
      <c r="F112" s="14" t="s">
        <v>7</v>
      </c>
      <c r="G112" s="6"/>
    </row>
    <row r="113" spans="1:6" ht="23.25">
      <c r="A113" s="40" t="s">
        <v>107</v>
      </c>
      <c r="B113" s="42">
        <v>2348869200</v>
      </c>
      <c r="C113" s="42">
        <v>0</v>
      </c>
      <c r="D113" s="42">
        <v>23488692200</v>
      </c>
      <c r="E113" s="12" t="s">
        <v>7</v>
      </c>
      <c r="F113" s="42" t="s">
        <v>7</v>
      </c>
    </row>
    <row r="114" spans="1:6" ht="23.25">
      <c r="A114" s="40" t="s">
        <v>108</v>
      </c>
      <c r="B114" s="11">
        <v>113488692200</v>
      </c>
      <c r="C114" s="11">
        <v>10115489258.379999</v>
      </c>
      <c r="D114" s="11">
        <v>77239356995.259995</v>
      </c>
      <c r="E114" s="12" t="str">
        <f>IF(D114&gt;B114,"+","-")</f>
        <v>-</v>
      </c>
      <c r="F114" s="11">
        <f>ABS(D114-B114)</f>
        <v>36249335204.740005</v>
      </c>
    </row>
    <row r="115" spans="1:6" ht="23.25">
      <c r="A115" s="43" t="s">
        <v>109</v>
      </c>
      <c r="B115" s="44"/>
      <c r="C115" s="44"/>
      <c r="D115" s="45"/>
      <c r="E115" s="44"/>
      <c r="F115" s="44"/>
    </row>
    <row r="116" spans="1:6" ht="29.25">
      <c r="A116" s="46"/>
      <c r="B116" s="47"/>
      <c r="C116" s="6"/>
      <c r="E116" s="48"/>
      <c r="F116" s="49"/>
    </row>
    <row r="117" spans="1:6" ht="23.25">
      <c r="A117" s="44"/>
      <c r="C117" s="47"/>
      <c r="D117" s="47"/>
      <c r="E117" s="48"/>
      <c r="F117" s="49"/>
    </row>
    <row r="118" spans="1:6" ht="23.25">
      <c r="B118" s="47"/>
      <c r="E118" s="48"/>
      <c r="F118" s="49"/>
    </row>
    <row r="122" spans="1:6">
      <c r="C122" s="47"/>
      <c r="D122" s="47"/>
    </row>
    <row r="196" spans="1:1">
      <c r="A196" s="50"/>
    </row>
    <row r="197" spans="1:1">
      <c r="A197" s="50"/>
    </row>
    <row r="198" spans="1:1">
      <c r="A198" s="50"/>
    </row>
    <row r="199" spans="1:1">
      <c r="A199" s="50"/>
    </row>
    <row r="200" spans="1:1">
      <c r="A200" s="50"/>
    </row>
    <row r="201" spans="1:1">
      <c r="A201" s="50"/>
    </row>
    <row r="202" spans="1:1">
      <c r="A202" s="50"/>
    </row>
    <row r="203" spans="1:1">
      <c r="A203" s="50"/>
    </row>
    <row r="204" spans="1:1">
      <c r="A204" s="50"/>
    </row>
    <row r="205" spans="1:1">
      <c r="A205" s="50"/>
    </row>
    <row r="206" spans="1:1">
      <c r="A206" s="50"/>
    </row>
    <row r="207" spans="1:1">
      <c r="A207" s="50"/>
    </row>
    <row r="208" spans="1:1">
      <c r="A208" s="50"/>
    </row>
    <row r="209" spans="1:1">
      <c r="A209" s="50"/>
    </row>
    <row r="210" spans="1:1">
      <c r="A210" s="50"/>
    </row>
    <row r="211" spans="1:1">
      <c r="A211" s="50"/>
    </row>
    <row r="212" spans="1:1">
      <c r="A212" s="50"/>
    </row>
    <row r="213" spans="1:1">
      <c r="A213" s="50"/>
    </row>
    <row r="214" spans="1:1">
      <c r="A214" s="50"/>
    </row>
    <row r="215" spans="1:1">
      <c r="A215" s="50"/>
    </row>
    <row r="216" spans="1:1">
      <c r="A216" s="50"/>
    </row>
    <row r="217" spans="1:1">
      <c r="A217" s="50"/>
    </row>
    <row r="218" spans="1:1">
      <c r="A218" s="50"/>
    </row>
    <row r="219" spans="1:1">
      <c r="A219" s="50"/>
    </row>
    <row r="220" spans="1:1">
      <c r="A220" s="50"/>
    </row>
    <row r="221" spans="1:1">
      <c r="A221" s="50"/>
    </row>
    <row r="222" spans="1:1">
      <c r="A222" s="50"/>
    </row>
    <row r="223" spans="1:1">
      <c r="A223" s="50"/>
    </row>
    <row r="224" spans="1:1">
      <c r="A224" s="50"/>
    </row>
    <row r="225" spans="1:1">
      <c r="A225" s="50"/>
    </row>
    <row r="226" spans="1:1">
      <c r="A226" s="50"/>
    </row>
    <row r="227" spans="1:1">
      <c r="A227" s="50"/>
    </row>
    <row r="228" spans="1:1">
      <c r="A228" s="50"/>
    </row>
    <row r="229" spans="1:1">
      <c r="A229" s="50"/>
    </row>
    <row r="230" spans="1:1">
      <c r="A230" s="50"/>
    </row>
    <row r="231" spans="1:1">
      <c r="A231" s="50"/>
    </row>
    <row r="232" spans="1:1">
      <c r="A232" s="50"/>
    </row>
    <row r="233" spans="1:1">
      <c r="A233" s="50"/>
    </row>
    <row r="234" spans="1:1">
      <c r="A234" s="50"/>
    </row>
    <row r="235" spans="1:1">
      <c r="A235" s="50"/>
    </row>
    <row r="236" spans="1:1">
      <c r="A236" s="50"/>
    </row>
    <row r="237" spans="1:1">
      <c r="A237" s="50"/>
    </row>
    <row r="238" spans="1:1">
      <c r="A238" s="50"/>
    </row>
    <row r="239" spans="1:1">
      <c r="A239" s="50"/>
    </row>
    <row r="240" spans="1:1">
      <c r="A240" s="50"/>
    </row>
    <row r="241" spans="1:1">
      <c r="A241" s="50"/>
    </row>
    <row r="242" spans="1:1">
      <c r="A242" s="50"/>
    </row>
    <row r="243" spans="1:1">
      <c r="A243" s="50"/>
    </row>
    <row r="244" spans="1:1">
      <c r="A244" s="50"/>
    </row>
    <row r="245" spans="1:1">
      <c r="A245" s="50"/>
    </row>
    <row r="246" spans="1:1">
      <c r="A246" s="50"/>
    </row>
    <row r="247" spans="1:1">
      <c r="A247" s="50"/>
    </row>
    <row r="248" spans="1:1">
      <c r="A248" s="50"/>
    </row>
    <row r="249" spans="1:1">
      <c r="A249" s="50"/>
    </row>
    <row r="250" spans="1:1">
      <c r="A250" s="50"/>
    </row>
    <row r="251" spans="1:1">
      <c r="A251" s="50"/>
    </row>
    <row r="252" spans="1:1">
      <c r="A252" s="50"/>
    </row>
    <row r="253" spans="1:1">
      <c r="A253" s="50"/>
    </row>
    <row r="254" spans="1:1">
      <c r="A254" s="50"/>
    </row>
    <row r="255" spans="1:1">
      <c r="A255" s="50"/>
    </row>
    <row r="256" spans="1:1">
      <c r="A256" s="50"/>
    </row>
    <row r="257" spans="1:1">
      <c r="A257" s="50"/>
    </row>
    <row r="258" spans="1:1">
      <c r="A258" s="50"/>
    </row>
    <row r="259" spans="1:1">
      <c r="A259" s="50"/>
    </row>
    <row r="260" spans="1:1">
      <c r="A260" s="50"/>
    </row>
    <row r="261" spans="1:1">
      <c r="A261" s="50"/>
    </row>
    <row r="262" spans="1:1">
      <c r="A262" s="50"/>
    </row>
    <row r="263" spans="1:1">
      <c r="A263" s="50"/>
    </row>
    <row r="264" spans="1:1">
      <c r="A264" s="50"/>
    </row>
    <row r="265" spans="1:1">
      <c r="A265" s="50"/>
    </row>
    <row r="266" spans="1:1">
      <c r="A266" s="50"/>
    </row>
    <row r="267" spans="1:1">
      <c r="A267" s="50"/>
    </row>
    <row r="268" spans="1:1">
      <c r="A268" s="50"/>
    </row>
    <row r="269" spans="1:1">
      <c r="A269" s="50"/>
    </row>
    <row r="270" spans="1:1">
      <c r="A270" s="50"/>
    </row>
    <row r="271" spans="1:1">
      <c r="A271" s="50"/>
    </row>
    <row r="272" spans="1:1">
      <c r="A272" s="50"/>
    </row>
    <row r="273" spans="1:1">
      <c r="A273" s="50"/>
    </row>
    <row r="274" spans="1:1">
      <c r="A274" s="50"/>
    </row>
    <row r="275" spans="1:1">
      <c r="A275" s="50"/>
    </row>
    <row r="276" spans="1:1">
      <c r="A276" s="50"/>
    </row>
    <row r="277" spans="1:1">
      <c r="A277" s="50"/>
    </row>
    <row r="278" spans="1:1">
      <c r="A278" s="50"/>
    </row>
    <row r="279" spans="1:1">
      <c r="A279" s="50"/>
    </row>
    <row r="280" spans="1:1">
      <c r="A280" s="50"/>
    </row>
    <row r="282" spans="1:1">
      <c r="A282" s="6"/>
    </row>
    <row r="283" spans="1:1">
      <c r="A283" s="6"/>
    </row>
    <row r="284" spans="1:1">
      <c r="A284" s="51"/>
    </row>
    <row r="285" spans="1:1">
      <c r="A285" s="6"/>
    </row>
    <row r="286" spans="1: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86"/>
  <sheetViews>
    <sheetView workbookViewId="0">
      <selection sqref="A1:XFD1048576"/>
    </sheetView>
  </sheetViews>
  <sheetFormatPr defaultRowHeight="21"/>
  <cols>
    <col min="1" max="1" width="47" style="1" customWidth="1"/>
    <col min="2" max="2" width="18.42578125" style="1" bestFit="1" customWidth="1"/>
    <col min="3" max="3" width="17.7109375" style="1" customWidth="1"/>
    <col min="4" max="4" width="17.42578125" style="1" customWidth="1"/>
    <col min="5" max="5" width="3.85546875" style="1" customWidth="1"/>
    <col min="6" max="6" width="17.42578125" style="1" customWidth="1"/>
    <col min="7" max="7" width="17.140625" style="1" customWidth="1"/>
    <col min="8" max="256" width="9.140625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.140625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.140625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.140625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.140625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.140625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.140625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.140625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.140625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.140625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.140625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.140625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.140625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.140625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.140625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.140625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.140625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.140625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.140625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.140625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.140625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.140625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.140625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.140625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.140625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.140625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.140625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.140625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.140625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.140625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.140625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.140625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.140625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.140625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.140625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.140625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.140625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.140625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.140625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.140625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.140625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.140625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.140625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.140625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.140625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.140625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.140625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.140625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.140625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.140625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.140625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.140625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.140625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.140625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.140625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.140625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.140625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.140625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.140625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.140625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.140625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.140625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.140625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.140625" style="1"/>
  </cols>
  <sheetData>
    <row r="1" spans="1:7" ht="23.25">
      <c r="A1" s="53" t="s">
        <v>0</v>
      </c>
      <c r="B1" s="53"/>
      <c r="C1" s="53"/>
      <c r="D1" s="53"/>
      <c r="E1" s="53"/>
      <c r="F1" s="53"/>
    </row>
    <row r="2" spans="1:7" ht="23.25">
      <c r="A2" s="54" t="s">
        <v>120</v>
      </c>
      <c r="B2" s="54"/>
      <c r="C2" s="54"/>
      <c r="D2" s="54"/>
      <c r="E2" s="54"/>
      <c r="F2" s="54"/>
    </row>
    <row r="3" spans="1:7" ht="23.25">
      <c r="A3" s="52" t="s">
        <v>115</v>
      </c>
      <c r="B3" s="52"/>
      <c r="C3" s="52"/>
      <c r="D3" s="52"/>
      <c r="E3" s="52"/>
      <c r="F3" s="52"/>
    </row>
    <row r="4" spans="1:7" ht="23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3.25">
      <c r="A5" s="3"/>
      <c r="B5" s="3" t="s">
        <v>116</v>
      </c>
      <c r="C5" s="3"/>
      <c r="D5" s="3"/>
      <c r="E5" s="3" t="s">
        <v>7</v>
      </c>
      <c r="F5" s="3" t="s">
        <v>8</v>
      </c>
    </row>
    <row r="6" spans="1:7" ht="23.25">
      <c r="A6" s="4" t="s">
        <v>9</v>
      </c>
      <c r="B6" s="4"/>
      <c r="C6" s="4"/>
      <c r="D6" s="4"/>
      <c r="E6" s="5"/>
      <c r="F6" s="4"/>
      <c r="G6" s="6"/>
    </row>
    <row r="7" spans="1:7" ht="23.25">
      <c r="A7" s="7" t="s">
        <v>10</v>
      </c>
      <c r="B7" s="7"/>
      <c r="C7" s="7"/>
      <c r="D7" s="7"/>
      <c r="E7" s="8"/>
      <c r="F7" s="7"/>
      <c r="G7" s="6"/>
    </row>
    <row r="8" spans="1:7" ht="23.25">
      <c r="A8" s="7" t="s">
        <v>11</v>
      </c>
      <c r="B8" s="7"/>
      <c r="C8" s="7"/>
      <c r="D8" s="7"/>
      <c r="E8" s="8"/>
      <c r="F8" s="7"/>
      <c r="G8" s="6"/>
    </row>
    <row r="9" spans="1:7" ht="23.25">
      <c r="A9" s="7" t="s">
        <v>12</v>
      </c>
      <c r="B9" s="7">
        <v>4000000</v>
      </c>
      <c r="C9" s="7">
        <v>359257.68</v>
      </c>
      <c r="D9" s="7">
        <v>2046404.74</v>
      </c>
      <c r="E9" s="8" t="str">
        <f>IF(D9&gt;B9,"+","-")</f>
        <v>-</v>
      </c>
      <c r="F9" s="7">
        <f>ABS(D9-B9)</f>
        <v>1953595.26</v>
      </c>
      <c r="G9" s="6"/>
    </row>
    <row r="10" spans="1:7" s="9" customFormat="1" ht="23.25">
      <c r="A10" s="7" t="s">
        <v>13</v>
      </c>
      <c r="B10" s="7">
        <v>350000000</v>
      </c>
      <c r="C10" s="7">
        <v>14043976.039999999</v>
      </c>
      <c r="D10" s="7">
        <v>129164749.64</v>
      </c>
      <c r="E10" s="8" t="str">
        <f t="shared" ref="E10:E16" si="0">IF(D10&gt;B10,"+","-")</f>
        <v>-</v>
      </c>
      <c r="F10" s="7">
        <f t="shared" ref="F10:F16" si="1">ABS(D10-B10)</f>
        <v>220835250.36000001</v>
      </c>
      <c r="G10" s="6"/>
    </row>
    <row r="11" spans="1:7" ht="23.25">
      <c r="A11" s="7" t="s">
        <v>14</v>
      </c>
      <c r="B11" s="7">
        <v>1290000000</v>
      </c>
      <c r="C11" s="7">
        <v>87757890.340000004</v>
      </c>
      <c r="D11" s="7">
        <v>1079647745.5699999</v>
      </c>
      <c r="E11" s="8" t="str">
        <f t="shared" si="0"/>
        <v>-</v>
      </c>
      <c r="F11" s="7">
        <f t="shared" si="1"/>
        <v>210352254.43000007</v>
      </c>
      <c r="G11" s="6"/>
    </row>
    <row r="12" spans="1:7" ht="23.25">
      <c r="A12" s="7" t="s">
        <v>15</v>
      </c>
      <c r="B12" s="7">
        <v>1000000</v>
      </c>
      <c r="C12" s="7">
        <v>81764</v>
      </c>
      <c r="D12" s="7">
        <v>797368</v>
      </c>
      <c r="E12" s="8" t="str">
        <f t="shared" si="0"/>
        <v>-</v>
      </c>
      <c r="F12" s="7">
        <f t="shared" si="1"/>
        <v>202632</v>
      </c>
      <c r="G12" s="6"/>
    </row>
    <row r="13" spans="1:7" ht="23.25">
      <c r="A13" s="7" t="s">
        <v>16</v>
      </c>
      <c r="B13" s="7">
        <v>200000000</v>
      </c>
      <c r="C13" s="7">
        <v>16528811.720000001</v>
      </c>
      <c r="D13" s="7">
        <v>145834181.77000001</v>
      </c>
      <c r="E13" s="8" t="str">
        <f t="shared" si="0"/>
        <v>-</v>
      </c>
      <c r="F13" s="7">
        <f t="shared" si="1"/>
        <v>54165818.229999989</v>
      </c>
      <c r="G13" s="6"/>
    </row>
    <row r="14" spans="1:7" ht="23.25">
      <c r="A14" s="7" t="s">
        <v>17</v>
      </c>
      <c r="B14" s="7">
        <v>5000000</v>
      </c>
      <c r="C14" s="7">
        <v>366797.75</v>
      </c>
      <c r="D14" s="7">
        <v>6778442.25</v>
      </c>
      <c r="E14" s="8" t="str">
        <f t="shared" si="0"/>
        <v>+</v>
      </c>
      <c r="F14" s="7">
        <f t="shared" si="1"/>
        <v>1778442.25</v>
      </c>
      <c r="G14" s="6"/>
    </row>
    <row r="15" spans="1:7" ht="23.25">
      <c r="A15" s="7" t="s">
        <v>18</v>
      </c>
      <c r="B15" s="10">
        <v>15000000000</v>
      </c>
      <c r="C15" s="7">
        <v>2338423567.75</v>
      </c>
      <c r="D15" s="7">
        <v>5953048166.46</v>
      </c>
      <c r="E15" s="8" t="str">
        <f>IF(D15&gt;B15,"+","-")</f>
        <v>-</v>
      </c>
      <c r="F15" s="7">
        <f>ABS(D15-B15)</f>
        <v>9046951833.5400009</v>
      </c>
      <c r="G15" s="6"/>
    </row>
    <row r="16" spans="1:7" ht="23.25">
      <c r="A16" s="7" t="s">
        <v>19</v>
      </c>
      <c r="B16" s="11">
        <v>16850000000</v>
      </c>
      <c r="C16" s="11">
        <v>2457562065.2800002</v>
      </c>
      <c r="D16" s="11">
        <v>7317317058.4300003</v>
      </c>
      <c r="E16" s="12" t="str">
        <f t="shared" si="0"/>
        <v>-</v>
      </c>
      <c r="F16" s="11">
        <f t="shared" si="1"/>
        <v>9532682941.5699997</v>
      </c>
      <c r="G16" s="6"/>
    </row>
    <row r="17" spans="1:7" ht="23.25">
      <c r="A17" s="7" t="s">
        <v>20</v>
      </c>
      <c r="B17" s="4"/>
      <c r="C17" s="4"/>
      <c r="D17" s="4"/>
      <c r="E17" s="5"/>
      <c r="F17" s="4"/>
      <c r="G17" s="6"/>
    </row>
    <row r="18" spans="1:7" s="9" customFormat="1" ht="23.25">
      <c r="A18" s="7" t="s">
        <v>21</v>
      </c>
      <c r="B18" s="13">
        <v>32800000000</v>
      </c>
      <c r="C18" s="7">
        <v>0</v>
      </c>
      <c r="D18" s="7">
        <v>20800106175.080002</v>
      </c>
      <c r="E18" s="8" t="str">
        <f t="shared" ref="E18:E27" si="2">IF(D18&gt;B18,"+","-")</f>
        <v>-</v>
      </c>
      <c r="F18" s="7">
        <f t="shared" ref="F18:F27" si="3">ABS(D18-B18)</f>
        <v>11999893824.919998</v>
      </c>
      <c r="G18" s="6"/>
    </row>
    <row r="19" spans="1:7" ht="23.25">
      <c r="A19" s="7" t="s">
        <v>22</v>
      </c>
      <c r="B19" s="13">
        <v>14500000000</v>
      </c>
      <c r="C19" s="14">
        <v>1385471762.1900001</v>
      </c>
      <c r="D19" s="7">
        <v>11839366366.85</v>
      </c>
      <c r="E19" s="15" t="str">
        <f t="shared" si="2"/>
        <v>-</v>
      </c>
      <c r="F19" s="7">
        <f t="shared" si="3"/>
        <v>2660633633.1499996</v>
      </c>
      <c r="G19" s="6"/>
    </row>
    <row r="20" spans="1:7" ht="23.25">
      <c r="A20" s="7" t="s">
        <v>23</v>
      </c>
      <c r="B20" s="13">
        <v>4900000000</v>
      </c>
      <c r="C20" s="14">
        <v>0</v>
      </c>
      <c r="D20" s="14">
        <v>3088383515.5500002</v>
      </c>
      <c r="E20" s="8" t="s">
        <v>7</v>
      </c>
      <c r="F20" s="7">
        <f t="shared" si="3"/>
        <v>1811616484.4499998</v>
      </c>
      <c r="G20" s="6"/>
    </row>
    <row r="21" spans="1:7" ht="23.25">
      <c r="A21" s="7" t="s">
        <v>24</v>
      </c>
      <c r="B21" s="16">
        <v>12200000000</v>
      </c>
      <c r="C21" s="14">
        <v>551079084</v>
      </c>
      <c r="D21" s="17">
        <v>7250500572</v>
      </c>
      <c r="E21" s="8" t="str">
        <f t="shared" si="2"/>
        <v>-</v>
      </c>
      <c r="F21" s="7">
        <f t="shared" si="3"/>
        <v>4949499428</v>
      </c>
      <c r="G21" s="6"/>
    </row>
    <row r="22" spans="1:7" ht="23.25">
      <c r="A22" s="18" t="s">
        <v>25</v>
      </c>
      <c r="B22" s="16"/>
      <c r="C22" s="7"/>
      <c r="D22" s="17"/>
      <c r="E22" s="8"/>
      <c r="F22" s="19"/>
      <c r="G22" s="20"/>
    </row>
    <row r="23" spans="1:7" ht="23.25">
      <c r="A23" s="7" t="s">
        <v>26</v>
      </c>
      <c r="B23" s="13">
        <v>3790000000</v>
      </c>
      <c r="C23" s="7">
        <v>635392462.03999996</v>
      </c>
      <c r="D23" s="7">
        <v>3187825902.6500001</v>
      </c>
      <c r="E23" s="8" t="str">
        <f>IF(D23&gt;B23,"+","-")</f>
        <v>-</v>
      </c>
      <c r="F23" s="7">
        <f>ABS(D23-B23)</f>
        <v>602174097.3499999</v>
      </c>
      <c r="G23" s="6"/>
    </row>
    <row r="24" spans="1:7" ht="23.25">
      <c r="A24" s="7" t="s">
        <v>27</v>
      </c>
      <c r="B24" s="7">
        <v>4800000</v>
      </c>
      <c r="C24" s="14">
        <v>177146.5</v>
      </c>
      <c r="D24" s="14">
        <v>1509922.87</v>
      </c>
      <c r="E24" s="8" t="s">
        <v>7</v>
      </c>
      <c r="F24" s="7">
        <f>ABS(D24-B24)</f>
        <v>3290077.13</v>
      </c>
      <c r="G24" s="6"/>
    </row>
    <row r="25" spans="1:7" ht="23.25">
      <c r="A25" s="7" t="s">
        <v>28</v>
      </c>
      <c r="B25" s="7">
        <v>200000</v>
      </c>
      <c r="C25" s="14">
        <v>10600</v>
      </c>
      <c r="D25" s="14">
        <v>137560</v>
      </c>
      <c r="E25" s="8" t="s">
        <v>7</v>
      </c>
      <c r="F25" s="7">
        <f>ABS(D25-B25)</f>
        <v>62440</v>
      </c>
      <c r="G25" s="6"/>
    </row>
    <row r="26" spans="1:7" ht="23.25">
      <c r="A26" s="7" t="s">
        <v>29</v>
      </c>
      <c r="B26" s="7">
        <v>105000000</v>
      </c>
      <c r="C26" s="7">
        <v>6189246.9800000004</v>
      </c>
      <c r="D26" s="7">
        <v>37502537.729999997</v>
      </c>
      <c r="E26" s="8" t="str">
        <f>IF(D26&gt;B26,"+","-")</f>
        <v>-</v>
      </c>
      <c r="F26" s="7">
        <f>ABS(D26-B26)</f>
        <v>67497462.270000011</v>
      </c>
      <c r="G26" s="6"/>
    </row>
    <row r="27" spans="1:7" ht="23.25">
      <c r="A27" s="7" t="s">
        <v>30</v>
      </c>
      <c r="B27" s="21">
        <v>68300000000</v>
      </c>
      <c r="C27" s="21">
        <v>2578320301.71</v>
      </c>
      <c r="D27" s="21">
        <v>46205332552.730003</v>
      </c>
      <c r="E27" s="12" t="str">
        <f t="shared" si="2"/>
        <v>-</v>
      </c>
      <c r="F27" s="11">
        <f t="shared" si="3"/>
        <v>22094667447.269997</v>
      </c>
      <c r="G27" s="6"/>
    </row>
    <row r="28" spans="1:7" ht="23.25">
      <c r="A28" s="22" t="s">
        <v>31</v>
      </c>
      <c r="B28" s="23">
        <v>85150000000</v>
      </c>
      <c r="C28" s="23">
        <v>5035882366.9899998</v>
      </c>
      <c r="D28" s="23">
        <v>53522649611.160004</v>
      </c>
      <c r="E28" s="24" t="str">
        <f>IF(D28&gt;B28,"+","-")</f>
        <v>-</v>
      </c>
      <c r="F28" s="23">
        <f>ABS(D28-B28)</f>
        <v>31627350388.839996</v>
      </c>
      <c r="G28" s="6"/>
    </row>
    <row r="29" spans="1:7" ht="23.25">
      <c r="A29" s="7" t="s">
        <v>32</v>
      </c>
      <c r="B29" s="4"/>
      <c r="C29" s="4"/>
      <c r="D29" s="4"/>
      <c r="E29" s="5"/>
      <c r="F29" s="4"/>
      <c r="G29" s="6"/>
    </row>
    <row r="30" spans="1:7" ht="23.25">
      <c r="A30" s="7" t="s">
        <v>33</v>
      </c>
      <c r="B30" s="7"/>
      <c r="C30" s="7"/>
      <c r="D30" s="7"/>
      <c r="E30" s="8"/>
      <c r="F30" s="7"/>
      <c r="G30" s="6"/>
    </row>
    <row r="31" spans="1:7" s="9" customFormat="1" ht="23.25">
      <c r="A31" s="7" t="s">
        <v>34</v>
      </c>
      <c r="B31" s="7">
        <v>800000000</v>
      </c>
      <c r="C31" s="7">
        <v>46224205</v>
      </c>
      <c r="D31" s="7">
        <v>431602095</v>
      </c>
      <c r="E31" s="8" t="str">
        <f t="shared" ref="E31:E38" si="4">IF(D31&gt;B31,"+","-")</f>
        <v>-</v>
      </c>
      <c r="F31" s="7">
        <f t="shared" ref="F31:F42" si="5">ABS(D31-B31)</f>
        <v>368397905</v>
      </c>
      <c r="G31" s="6"/>
    </row>
    <row r="32" spans="1:7" ht="23.25">
      <c r="A32" s="7" t="s">
        <v>35</v>
      </c>
      <c r="B32" s="7">
        <v>42700000</v>
      </c>
      <c r="C32" s="7">
        <v>3210200</v>
      </c>
      <c r="D32" s="7">
        <v>27008760</v>
      </c>
      <c r="E32" s="8" t="str">
        <f t="shared" si="4"/>
        <v>-</v>
      </c>
      <c r="F32" s="7">
        <f t="shared" si="5"/>
        <v>15691240</v>
      </c>
      <c r="G32" s="6"/>
    </row>
    <row r="33" spans="1:7" ht="23.25">
      <c r="A33" s="7" t="s">
        <v>36</v>
      </c>
      <c r="B33" s="7">
        <v>37000000</v>
      </c>
      <c r="C33" s="7">
        <v>1589559.76</v>
      </c>
      <c r="D33" s="7">
        <v>23894161.550000001</v>
      </c>
      <c r="E33" s="8" t="str">
        <f t="shared" si="4"/>
        <v>-</v>
      </c>
      <c r="F33" s="7">
        <f t="shared" si="5"/>
        <v>13105838.449999999</v>
      </c>
      <c r="G33" s="6"/>
    </row>
    <row r="34" spans="1:7" s="9" customFormat="1" ht="23.25">
      <c r="A34" s="7" t="s">
        <v>37</v>
      </c>
      <c r="B34" s="7">
        <v>60000000</v>
      </c>
      <c r="C34" s="7">
        <v>3552690.32</v>
      </c>
      <c r="D34" s="7">
        <v>36297614.979999997</v>
      </c>
      <c r="E34" s="8" t="str">
        <f t="shared" si="4"/>
        <v>-</v>
      </c>
      <c r="F34" s="7">
        <f t="shared" si="5"/>
        <v>23702385.020000003</v>
      </c>
      <c r="G34" s="6"/>
    </row>
    <row r="35" spans="1:7" ht="23.25">
      <c r="A35" s="7" t="s">
        <v>38</v>
      </c>
      <c r="B35" s="7">
        <v>5000</v>
      </c>
      <c r="C35" s="14" t="s">
        <v>7</v>
      </c>
      <c r="D35" s="14" t="s">
        <v>7</v>
      </c>
      <c r="E35" s="8" t="str">
        <f t="shared" si="4"/>
        <v>+</v>
      </c>
      <c r="F35" s="7">
        <f>B35</f>
        <v>5000</v>
      </c>
      <c r="G35" s="6"/>
    </row>
    <row r="36" spans="1:7" ht="23.25">
      <c r="A36" s="7" t="s">
        <v>39</v>
      </c>
      <c r="B36" s="7">
        <v>77000000</v>
      </c>
      <c r="C36" s="7">
        <v>6185790</v>
      </c>
      <c r="D36" s="7">
        <v>57560923</v>
      </c>
      <c r="E36" s="8" t="str">
        <f t="shared" si="4"/>
        <v>-</v>
      </c>
      <c r="F36" s="7">
        <f t="shared" si="5"/>
        <v>19439077</v>
      </c>
      <c r="G36" s="6"/>
    </row>
    <row r="37" spans="1:7" ht="23.25">
      <c r="A37" s="7" t="s">
        <v>40</v>
      </c>
      <c r="B37" s="25">
        <v>900000</v>
      </c>
      <c r="C37" s="7">
        <v>42290</v>
      </c>
      <c r="D37" s="7">
        <v>449637</v>
      </c>
      <c r="E37" s="8" t="str">
        <f t="shared" si="4"/>
        <v>-</v>
      </c>
      <c r="F37" s="7">
        <f t="shared" si="5"/>
        <v>450363</v>
      </c>
      <c r="G37" s="6"/>
    </row>
    <row r="38" spans="1:7" ht="23.25">
      <c r="A38" s="7" t="s">
        <v>41</v>
      </c>
      <c r="B38" s="25">
        <v>13000000</v>
      </c>
      <c r="C38" s="7">
        <v>953150</v>
      </c>
      <c r="D38" s="7">
        <v>8205100</v>
      </c>
      <c r="E38" s="8" t="str">
        <f t="shared" si="4"/>
        <v>-</v>
      </c>
      <c r="F38" s="7">
        <f t="shared" si="5"/>
        <v>4794900</v>
      </c>
      <c r="G38" s="6"/>
    </row>
    <row r="39" spans="1:7" s="9" customFormat="1" ht="23.25">
      <c r="A39" s="7" t="s">
        <v>42</v>
      </c>
      <c r="B39" s="7">
        <v>360000</v>
      </c>
      <c r="C39" s="14">
        <v>6000</v>
      </c>
      <c r="D39" s="14">
        <v>10875</v>
      </c>
      <c r="E39" s="8" t="s">
        <v>7</v>
      </c>
      <c r="F39" s="7">
        <f t="shared" si="5"/>
        <v>349125</v>
      </c>
      <c r="G39" s="6"/>
    </row>
    <row r="40" spans="1:7" s="9" customFormat="1" ht="23.25">
      <c r="A40" s="7" t="s">
        <v>43</v>
      </c>
      <c r="B40" s="7">
        <v>35000</v>
      </c>
      <c r="C40" s="14">
        <v>2125</v>
      </c>
      <c r="D40" s="14">
        <v>29450</v>
      </c>
      <c r="E40" s="8" t="s">
        <v>7</v>
      </c>
      <c r="F40" s="7">
        <f t="shared" si="5"/>
        <v>5550</v>
      </c>
      <c r="G40" s="6"/>
    </row>
    <row r="41" spans="1:7" s="9" customFormat="1" ht="23.25">
      <c r="A41" s="7" t="s">
        <v>44</v>
      </c>
      <c r="B41" s="7">
        <v>42700000</v>
      </c>
      <c r="C41" s="14">
        <v>29250</v>
      </c>
      <c r="D41" s="14">
        <v>0</v>
      </c>
      <c r="E41" s="8" t="s">
        <v>7</v>
      </c>
      <c r="F41" s="7">
        <f t="shared" si="5"/>
        <v>42700000</v>
      </c>
      <c r="G41" s="6"/>
    </row>
    <row r="42" spans="1:7" s="9" customFormat="1" ht="23.25">
      <c r="A42" s="7" t="s">
        <v>45</v>
      </c>
      <c r="B42" s="7">
        <v>13000000</v>
      </c>
      <c r="C42" s="14">
        <v>5250</v>
      </c>
      <c r="D42" s="14">
        <v>36700</v>
      </c>
      <c r="E42" s="8" t="s">
        <v>7</v>
      </c>
      <c r="F42" s="7">
        <f t="shared" si="5"/>
        <v>12963300</v>
      </c>
      <c r="G42" s="6"/>
    </row>
    <row r="43" spans="1:7" ht="23.25">
      <c r="A43" s="23"/>
      <c r="B43" s="23"/>
      <c r="C43" s="23"/>
      <c r="D43" s="23"/>
      <c r="E43" s="24"/>
      <c r="F43" s="23"/>
      <c r="G43" s="6"/>
    </row>
    <row r="44" spans="1:7" ht="23.25">
      <c r="A44" s="17"/>
      <c r="B44" s="25"/>
      <c r="C44" s="17"/>
      <c r="D44" s="17"/>
      <c r="E44" s="26"/>
      <c r="F44" s="17"/>
      <c r="G44" s="6"/>
    </row>
    <row r="45" spans="1:7" ht="23.25">
      <c r="A45" s="52" t="s">
        <v>46</v>
      </c>
      <c r="B45" s="52"/>
      <c r="C45" s="52"/>
      <c r="D45" s="52"/>
      <c r="E45" s="52"/>
      <c r="F45" s="52"/>
      <c r="G45" s="6"/>
    </row>
    <row r="46" spans="1:7" ht="23.25">
      <c r="A46" s="52"/>
      <c r="B46" s="52"/>
      <c r="C46" s="52"/>
      <c r="D46" s="52"/>
      <c r="E46" s="52"/>
      <c r="F46" s="52"/>
      <c r="G46" s="6"/>
    </row>
    <row r="47" spans="1:7" s="9" customFormat="1" ht="23.25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3.25">
      <c r="A48" s="3"/>
      <c r="B48" s="3" t="str">
        <f>+B5</f>
        <v>ปี 2567</v>
      </c>
      <c r="C48" s="3"/>
      <c r="D48" s="3"/>
      <c r="E48" s="3" t="s">
        <v>7</v>
      </c>
      <c r="F48" s="3" t="s">
        <v>47</v>
      </c>
      <c r="G48" s="6"/>
    </row>
    <row r="49" spans="1:7" s="9" customFormat="1" ht="23.25">
      <c r="A49" s="27" t="s">
        <v>48</v>
      </c>
      <c r="B49" s="28"/>
      <c r="C49" s="28"/>
      <c r="D49" s="28"/>
      <c r="E49" s="28"/>
      <c r="F49" s="28"/>
      <c r="G49" s="6"/>
    </row>
    <row r="50" spans="1:7" s="9" customFormat="1" ht="23.25">
      <c r="A50" s="7" t="s">
        <v>49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3.25">
      <c r="A51" s="7" t="s">
        <v>50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3.25">
      <c r="A52" s="7" t="s">
        <v>51</v>
      </c>
      <c r="B52" s="7">
        <v>98000000</v>
      </c>
      <c r="C52" s="7">
        <v>6002988</v>
      </c>
      <c r="D52" s="7">
        <v>71143622</v>
      </c>
      <c r="E52" s="8" t="str">
        <f t="shared" si="6"/>
        <v>-</v>
      </c>
      <c r="F52" s="7">
        <f t="shared" si="7"/>
        <v>26856378</v>
      </c>
      <c r="G52" s="6"/>
    </row>
    <row r="53" spans="1:7" s="9" customFormat="1" ht="23.25">
      <c r="A53" s="7" t="s">
        <v>52</v>
      </c>
      <c r="B53" s="7">
        <v>300000</v>
      </c>
      <c r="C53" s="14">
        <v>29564.25</v>
      </c>
      <c r="D53" s="14">
        <v>306777</v>
      </c>
      <c r="E53" s="8" t="s">
        <v>7</v>
      </c>
      <c r="F53" s="7">
        <f t="shared" si="7"/>
        <v>6777</v>
      </c>
      <c r="G53" s="6"/>
    </row>
    <row r="54" spans="1:7" s="9" customFormat="1" ht="23.25">
      <c r="A54" s="7" t="s">
        <v>53</v>
      </c>
      <c r="B54" s="14">
        <v>70000000</v>
      </c>
      <c r="C54" s="7">
        <v>0</v>
      </c>
      <c r="D54" s="14">
        <v>0</v>
      </c>
      <c r="E54" s="8" t="s">
        <v>7</v>
      </c>
      <c r="F54" s="7">
        <f t="shared" si="7"/>
        <v>70000000</v>
      </c>
      <c r="G54" s="6"/>
    </row>
    <row r="55" spans="1:7" ht="23.25">
      <c r="A55" s="7" t="s">
        <v>54</v>
      </c>
      <c r="B55" s="11">
        <f>SUM(B31:B42)+SUM(B49:B54)</f>
        <v>2170000000</v>
      </c>
      <c r="C55" s="11">
        <v>67774562.329999998</v>
      </c>
      <c r="D55" s="11">
        <v>656545715.52999997</v>
      </c>
      <c r="E55" s="12" t="str">
        <f t="shared" si="6"/>
        <v>-</v>
      </c>
      <c r="F55" s="11">
        <f t="shared" si="7"/>
        <v>1513454284.47</v>
      </c>
      <c r="G55" s="6"/>
    </row>
    <row r="56" spans="1:7" ht="23.25">
      <c r="A56" s="7" t="s">
        <v>55</v>
      </c>
      <c r="B56" s="7"/>
      <c r="C56" s="7"/>
      <c r="D56" s="7"/>
      <c r="E56" s="8"/>
      <c r="F56" s="7"/>
      <c r="G56" s="6"/>
    </row>
    <row r="57" spans="1:7" ht="23.25">
      <c r="A57" s="7" t="s">
        <v>56</v>
      </c>
      <c r="B57" s="7">
        <v>138000000</v>
      </c>
      <c r="C57" s="7">
        <v>7627553.2999999998</v>
      </c>
      <c r="D57" s="7">
        <v>101524611.7</v>
      </c>
      <c r="E57" s="8" t="str">
        <f>IF(D57&gt;B57,"+","-")</f>
        <v>-</v>
      </c>
      <c r="F57" s="7">
        <f>ABS(D57-B57)</f>
        <v>36475388.299999997</v>
      </c>
      <c r="G57" s="6"/>
    </row>
    <row r="58" spans="1:7" ht="23.25">
      <c r="A58" s="7" t="s">
        <v>57</v>
      </c>
      <c r="B58" s="7">
        <v>22000000</v>
      </c>
      <c r="C58" s="7">
        <v>1753350</v>
      </c>
      <c r="D58" s="7">
        <v>18405035</v>
      </c>
      <c r="E58" s="8" t="str">
        <f t="shared" ref="E58:E63" si="8">IF(D58&gt;B58,"+","-")</f>
        <v>-</v>
      </c>
      <c r="F58" s="7">
        <f t="shared" ref="F58:F65" si="9">ABS(D58-B58)</f>
        <v>3594965</v>
      </c>
      <c r="G58" s="6"/>
    </row>
    <row r="59" spans="1:7" ht="23.25">
      <c r="A59" s="7" t="s">
        <v>58</v>
      </c>
      <c r="B59" s="7">
        <v>200000</v>
      </c>
      <c r="C59" s="7">
        <v>18160</v>
      </c>
      <c r="D59" s="7">
        <v>197915</v>
      </c>
      <c r="E59" s="8" t="str">
        <f t="shared" si="8"/>
        <v>-</v>
      </c>
      <c r="F59" s="7">
        <f t="shared" si="9"/>
        <v>2085</v>
      </c>
      <c r="G59" s="6"/>
    </row>
    <row r="60" spans="1:7" ht="23.25">
      <c r="A60" s="7" t="s">
        <v>59</v>
      </c>
      <c r="B60" s="7">
        <v>3000000</v>
      </c>
      <c r="C60" s="14">
        <v>209000</v>
      </c>
      <c r="D60" s="7">
        <v>2283500</v>
      </c>
      <c r="E60" s="8" t="str">
        <f t="shared" si="8"/>
        <v>-</v>
      </c>
      <c r="F60" s="7">
        <f t="shared" si="9"/>
        <v>716500</v>
      </c>
      <c r="G60" s="6"/>
    </row>
    <row r="61" spans="1:7" ht="23.25">
      <c r="A61" s="7" t="s">
        <v>60</v>
      </c>
      <c r="B61" s="7">
        <v>300000</v>
      </c>
      <c r="C61" s="7">
        <v>2500</v>
      </c>
      <c r="D61" s="7">
        <v>203875</v>
      </c>
      <c r="E61" s="8" t="str">
        <f t="shared" si="8"/>
        <v>-</v>
      </c>
      <c r="F61" s="7">
        <f t="shared" si="9"/>
        <v>96125</v>
      </c>
      <c r="G61" s="6"/>
    </row>
    <row r="62" spans="1:7" ht="23.25">
      <c r="A62" s="7" t="s">
        <v>61</v>
      </c>
      <c r="B62" s="7">
        <v>1500000</v>
      </c>
      <c r="C62" s="14">
        <v>1000</v>
      </c>
      <c r="D62" s="7">
        <v>259300</v>
      </c>
      <c r="E62" s="8" t="str">
        <f t="shared" si="8"/>
        <v>-</v>
      </c>
      <c r="F62" s="7">
        <f t="shared" si="9"/>
        <v>1240700</v>
      </c>
      <c r="G62" s="6"/>
    </row>
    <row r="63" spans="1:7" ht="23.25">
      <c r="A63" s="7" t="s">
        <v>62</v>
      </c>
      <c r="B63" s="7">
        <v>15000000</v>
      </c>
      <c r="C63" s="7">
        <v>1189542</v>
      </c>
      <c r="D63" s="7">
        <v>12671261</v>
      </c>
      <c r="E63" s="8" t="str">
        <f t="shared" si="8"/>
        <v>-</v>
      </c>
      <c r="F63" s="7">
        <f t="shared" si="9"/>
        <v>2328739</v>
      </c>
      <c r="G63" s="6"/>
    </row>
    <row r="64" spans="1:7" ht="23.25">
      <c r="A64" s="7" t="s">
        <v>63</v>
      </c>
      <c r="B64" s="7"/>
      <c r="C64" s="7"/>
      <c r="D64" s="7"/>
      <c r="E64" s="8"/>
      <c r="F64" s="7"/>
      <c r="G64" s="6"/>
    </row>
    <row r="65" spans="1:7" ht="23.25">
      <c r="A65" s="7" t="s">
        <v>64</v>
      </c>
      <c r="B65" s="11">
        <f>SUM(B57:B63)</f>
        <v>180000000</v>
      </c>
      <c r="C65" s="11">
        <v>10801105.300000001</v>
      </c>
      <c r="D65" s="11">
        <v>135545497.69999999</v>
      </c>
      <c r="E65" s="12" t="str">
        <f>IF(D65&gt;B65,"+","-")</f>
        <v>-</v>
      </c>
      <c r="F65" s="11">
        <f t="shared" si="9"/>
        <v>44454502.300000012</v>
      </c>
      <c r="G65" s="6"/>
    </row>
    <row r="66" spans="1:7" ht="23.25">
      <c r="A66" s="7" t="s">
        <v>65</v>
      </c>
      <c r="B66" s="7"/>
      <c r="C66" s="7"/>
      <c r="D66" s="7"/>
      <c r="E66" s="8"/>
      <c r="F66" s="7"/>
      <c r="G66" s="6"/>
    </row>
    <row r="67" spans="1:7" ht="23.25">
      <c r="A67" s="7" t="s">
        <v>66</v>
      </c>
      <c r="B67" s="7">
        <v>90000000</v>
      </c>
      <c r="C67" s="7">
        <v>7822645</v>
      </c>
      <c r="D67" s="7">
        <v>54293620.060000002</v>
      </c>
      <c r="E67" s="8" t="str">
        <f>IF(D67&gt;B67,"+","-")</f>
        <v>-</v>
      </c>
      <c r="F67" s="7">
        <f>ABS(D67-B67)</f>
        <v>35706379.939999998</v>
      </c>
      <c r="G67" s="6"/>
    </row>
    <row r="68" spans="1:7" s="9" customFormat="1" ht="23.25">
      <c r="A68" s="7" t="s">
        <v>67</v>
      </c>
      <c r="B68" s="11">
        <f>+B67</f>
        <v>90000000</v>
      </c>
      <c r="C68" s="11">
        <v>7822645</v>
      </c>
      <c r="D68" s="11">
        <v>54293620.060000002</v>
      </c>
      <c r="E68" s="12" t="str">
        <f t="shared" ref="E68:E82" si="10">IF(D68&gt;B68,"+","-")</f>
        <v>-</v>
      </c>
      <c r="F68" s="11">
        <f>ABS(D68-B68)</f>
        <v>35706379.939999998</v>
      </c>
      <c r="G68" s="6"/>
    </row>
    <row r="69" spans="1:7" ht="23.25">
      <c r="A69" s="7" t="s">
        <v>68</v>
      </c>
      <c r="B69" s="7"/>
      <c r="C69" s="7"/>
      <c r="D69" s="7"/>
      <c r="E69" s="8"/>
      <c r="F69" s="7"/>
      <c r="G69" s="6"/>
    </row>
    <row r="70" spans="1:7" ht="23.25">
      <c r="A70" s="7" t="s">
        <v>69</v>
      </c>
      <c r="B70" s="7">
        <v>15000000</v>
      </c>
      <c r="C70" s="7">
        <v>2061924</v>
      </c>
      <c r="D70" s="7">
        <v>18239222</v>
      </c>
      <c r="E70" s="8" t="str">
        <f t="shared" si="10"/>
        <v>+</v>
      </c>
      <c r="F70" s="7">
        <f t="shared" ref="F70:F83" si="11">ABS(D70-B70)</f>
        <v>3239222</v>
      </c>
      <c r="G70" s="6"/>
    </row>
    <row r="71" spans="1:7" ht="23.25">
      <c r="A71" s="7" t="s">
        <v>70</v>
      </c>
      <c r="B71" s="7">
        <v>500000</v>
      </c>
      <c r="C71" s="7">
        <v>23000</v>
      </c>
      <c r="D71" s="7">
        <v>199398</v>
      </c>
      <c r="E71" s="8" t="str">
        <f t="shared" si="10"/>
        <v>-</v>
      </c>
      <c r="F71" s="7">
        <f t="shared" si="11"/>
        <v>300602</v>
      </c>
      <c r="G71" s="6"/>
    </row>
    <row r="72" spans="1:7" s="9" customFormat="1" ht="23.25">
      <c r="A72" s="7" t="s">
        <v>71</v>
      </c>
      <c r="B72" s="7">
        <v>1000000</v>
      </c>
      <c r="C72" s="14">
        <v>31790</v>
      </c>
      <c r="D72" s="14">
        <v>339480</v>
      </c>
      <c r="E72" s="8" t="s">
        <v>7</v>
      </c>
      <c r="F72" s="7">
        <f t="shared" si="11"/>
        <v>660520</v>
      </c>
      <c r="G72" s="6"/>
    </row>
    <row r="73" spans="1:7" ht="23.25">
      <c r="A73" s="7" t="s">
        <v>72</v>
      </c>
      <c r="B73" s="7">
        <v>5000000</v>
      </c>
      <c r="C73" s="7">
        <v>545733</v>
      </c>
      <c r="D73" s="7">
        <v>4533240</v>
      </c>
      <c r="E73" s="8" t="str">
        <f t="shared" si="10"/>
        <v>-</v>
      </c>
      <c r="F73" s="7">
        <f t="shared" si="11"/>
        <v>466760</v>
      </c>
      <c r="G73" s="6"/>
    </row>
    <row r="74" spans="1:7" ht="23.25">
      <c r="A74" s="7" t="s">
        <v>73</v>
      </c>
      <c r="B74" s="7">
        <v>4000000</v>
      </c>
      <c r="C74" s="14">
        <v>111800</v>
      </c>
      <c r="D74" s="7">
        <v>1732601</v>
      </c>
      <c r="E74" s="8" t="str">
        <f t="shared" si="10"/>
        <v>-</v>
      </c>
      <c r="F74" s="7">
        <f t="shared" si="11"/>
        <v>2267399</v>
      </c>
      <c r="G74" s="6"/>
    </row>
    <row r="75" spans="1:7" ht="23.25">
      <c r="A75" s="7" t="s">
        <v>74</v>
      </c>
      <c r="B75" s="7">
        <v>80000</v>
      </c>
      <c r="C75" s="14">
        <v>0</v>
      </c>
      <c r="D75" s="14">
        <v>65800</v>
      </c>
      <c r="E75" s="8" t="s">
        <v>7</v>
      </c>
      <c r="F75" s="7">
        <f t="shared" si="11"/>
        <v>14200</v>
      </c>
      <c r="G75" s="6"/>
    </row>
    <row r="76" spans="1:7" ht="23.25">
      <c r="A76" s="7" t="s">
        <v>75</v>
      </c>
      <c r="B76" s="7">
        <v>7700000</v>
      </c>
      <c r="C76" s="7">
        <v>244200</v>
      </c>
      <c r="D76" s="7">
        <v>3791080</v>
      </c>
      <c r="E76" s="8" t="str">
        <f>IF(D76&gt;B76,"+","-")</f>
        <v>-</v>
      </c>
      <c r="F76" s="7">
        <f>ABS(D76-B76)</f>
        <v>3908920</v>
      </c>
      <c r="G76" s="6"/>
    </row>
    <row r="77" spans="1:7" s="9" customFormat="1" ht="23.25">
      <c r="A77" s="7" t="s">
        <v>76</v>
      </c>
      <c r="B77" s="7">
        <v>14000000</v>
      </c>
      <c r="C77" s="14">
        <v>1184880</v>
      </c>
      <c r="D77" s="7">
        <v>12188135</v>
      </c>
      <c r="E77" s="8" t="str">
        <f>IF(D77&gt;B77,"+","-")</f>
        <v>-</v>
      </c>
      <c r="F77" s="7">
        <f>ABS(D77-B77)</f>
        <v>1811865</v>
      </c>
      <c r="G77" s="6"/>
    </row>
    <row r="78" spans="1:7" ht="23.25">
      <c r="A78" s="7" t="s">
        <v>77</v>
      </c>
      <c r="B78" s="7">
        <v>10000</v>
      </c>
      <c r="C78" s="14">
        <v>0</v>
      </c>
      <c r="D78" s="14">
        <v>27160</v>
      </c>
      <c r="E78" s="8" t="str">
        <f t="shared" si="10"/>
        <v>+</v>
      </c>
      <c r="F78" s="7">
        <f>ABS(D78-B78)</f>
        <v>17160</v>
      </c>
      <c r="G78" s="6"/>
    </row>
    <row r="79" spans="1:7" ht="23.25">
      <c r="A79" s="7" t="s">
        <v>78</v>
      </c>
      <c r="B79" s="7">
        <v>12500000</v>
      </c>
      <c r="C79" s="14">
        <v>405340</v>
      </c>
      <c r="D79" s="7">
        <v>5121050</v>
      </c>
      <c r="E79" s="8" t="str">
        <f t="shared" si="10"/>
        <v>-</v>
      </c>
      <c r="F79" s="7">
        <f t="shared" si="11"/>
        <v>7378950</v>
      </c>
      <c r="G79" s="6"/>
    </row>
    <row r="80" spans="1:7" ht="23.25">
      <c r="A80" s="7" t="s">
        <v>79</v>
      </c>
      <c r="B80" s="7">
        <v>150000</v>
      </c>
      <c r="C80" s="14">
        <v>6260</v>
      </c>
      <c r="D80" s="7">
        <v>68055</v>
      </c>
      <c r="E80" s="8" t="str">
        <f t="shared" si="10"/>
        <v>-</v>
      </c>
      <c r="F80" s="7">
        <f t="shared" si="11"/>
        <v>81945</v>
      </c>
      <c r="G80" s="6"/>
    </row>
    <row r="81" spans="1:7" ht="23.25">
      <c r="A81" s="7" t="s">
        <v>80</v>
      </c>
      <c r="B81" s="7">
        <v>60000</v>
      </c>
      <c r="C81" s="14" t="s">
        <v>7</v>
      </c>
      <c r="D81" s="14" t="s">
        <v>7</v>
      </c>
      <c r="E81" s="8" t="s">
        <v>7</v>
      </c>
      <c r="F81" s="7">
        <f>B81</f>
        <v>60000</v>
      </c>
      <c r="G81" s="6"/>
    </row>
    <row r="82" spans="1:7" ht="23.25">
      <c r="A82" s="7" t="s">
        <v>81</v>
      </c>
      <c r="B82" s="11">
        <f>SUM(B70:B81)</f>
        <v>60000000</v>
      </c>
      <c r="C82" s="11">
        <v>4609297</v>
      </c>
      <c r="D82" s="11">
        <v>46305851.5</v>
      </c>
      <c r="E82" s="12" t="str">
        <f t="shared" si="10"/>
        <v>-</v>
      </c>
      <c r="F82" s="11">
        <f t="shared" si="11"/>
        <v>13694148.5</v>
      </c>
      <c r="G82" s="6"/>
    </row>
    <row r="83" spans="1:7" ht="23.25">
      <c r="A83" s="29" t="s">
        <v>82</v>
      </c>
      <c r="B83" s="23">
        <f>+B82+B68+B65+B55</f>
        <v>2500000000</v>
      </c>
      <c r="C83" s="23">
        <v>91007609.629999995</v>
      </c>
      <c r="D83" s="23">
        <v>892690684.78999996</v>
      </c>
      <c r="E83" s="24" t="str">
        <f>IF(D83&gt;B83,"+","-")</f>
        <v>-</v>
      </c>
      <c r="F83" s="11">
        <f t="shared" si="11"/>
        <v>1607309315.21</v>
      </c>
      <c r="G83" s="6"/>
    </row>
    <row r="84" spans="1:7" ht="23.25">
      <c r="A84" s="30"/>
      <c r="B84" s="17"/>
      <c r="C84" s="17"/>
      <c r="D84" s="17"/>
      <c r="E84" s="26"/>
      <c r="F84" s="17"/>
      <c r="G84" s="6"/>
    </row>
    <row r="85" spans="1:7" ht="23.25">
      <c r="A85" s="30"/>
      <c r="B85" s="17"/>
      <c r="C85" s="17"/>
      <c r="D85" s="17"/>
      <c r="E85" s="26"/>
      <c r="F85" s="17"/>
      <c r="G85" s="6"/>
    </row>
    <row r="86" spans="1:7" ht="23.25">
      <c r="A86" s="52" t="s">
        <v>83</v>
      </c>
      <c r="B86" s="52"/>
      <c r="C86" s="52"/>
      <c r="D86" s="52"/>
      <c r="E86" s="52"/>
      <c r="F86" s="52"/>
      <c r="G86" s="6"/>
    </row>
    <row r="87" spans="1:7" ht="23.25">
      <c r="A87" s="52"/>
      <c r="B87" s="52"/>
      <c r="C87" s="52"/>
      <c r="D87" s="52"/>
      <c r="E87" s="52"/>
      <c r="F87" s="52"/>
      <c r="G87" s="6"/>
    </row>
    <row r="88" spans="1:7" ht="23.25">
      <c r="A88" s="2" t="s">
        <v>1</v>
      </c>
      <c r="B88" s="2" t="s">
        <v>2</v>
      </c>
      <c r="C88" s="2" t="s">
        <v>3</v>
      </c>
      <c r="D88" s="2" t="s">
        <v>4</v>
      </c>
      <c r="E88" s="2" t="s">
        <v>5</v>
      </c>
      <c r="F88" s="2" t="s">
        <v>6</v>
      </c>
      <c r="G88" s="6"/>
    </row>
    <row r="89" spans="1:7" ht="23.25">
      <c r="A89" s="3"/>
      <c r="B89" s="3" t="str">
        <f>+B48</f>
        <v>ปี 2567</v>
      </c>
      <c r="C89" s="3"/>
      <c r="D89" s="3"/>
      <c r="E89" s="3" t="s">
        <v>7</v>
      </c>
      <c r="F89" s="3" t="s">
        <v>47</v>
      </c>
      <c r="G89" s="6"/>
    </row>
    <row r="90" spans="1:7" s="9" customFormat="1" ht="23.25">
      <c r="A90" s="31" t="s">
        <v>84</v>
      </c>
      <c r="B90" s="4"/>
      <c r="C90" s="4"/>
      <c r="D90" s="4"/>
      <c r="E90" s="5"/>
      <c r="F90" s="4"/>
      <c r="G90" s="6"/>
    </row>
    <row r="91" spans="1:7" ht="23.25">
      <c r="A91" s="18" t="s">
        <v>85</v>
      </c>
      <c r="B91" s="7">
        <v>150000000</v>
      </c>
      <c r="C91" s="14">
        <v>8367046.0700000003</v>
      </c>
      <c r="D91" s="7">
        <v>103950546.58</v>
      </c>
      <c r="E91" s="8" t="str">
        <f>IF(D91&gt;B91,"+","-")</f>
        <v>-</v>
      </c>
      <c r="F91" s="7">
        <f>ABS(D91-B91)</f>
        <v>46049453.420000002</v>
      </c>
      <c r="G91" s="6"/>
    </row>
    <row r="92" spans="1:7" ht="23.25">
      <c r="A92" s="18" t="s">
        <v>86</v>
      </c>
      <c r="B92" s="7">
        <v>29965000</v>
      </c>
      <c r="C92" s="14">
        <v>5804796</v>
      </c>
      <c r="D92" s="14">
        <v>21143956.5</v>
      </c>
      <c r="E92" s="8" t="str">
        <f>IF(D92&gt;B92,"+","-")</f>
        <v>-</v>
      </c>
      <c r="F92" s="7">
        <f>ABS(D92-B92)</f>
        <v>8821043.5</v>
      </c>
      <c r="G92" s="6"/>
    </row>
    <row r="93" spans="1:7" ht="23.25">
      <c r="A93" s="18" t="s">
        <v>87</v>
      </c>
      <c r="B93" s="7">
        <v>720000000</v>
      </c>
      <c r="C93" s="14">
        <v>162770087.66999999</v>
      </c>
      <c r="D93" s="7">
        <v>1407618355.8900001</v>
      </c>
      <c r="E93" s="8" t="str">
        <f>IF(D93&gt;B93,"+","-")</f>
        <v>+</v>
      </c>
      <c r="F93" s="7">
        <f>ABS(D93-B93)</f>
        <v>687618355.8900001</v>
      </c>
      <c r="G93" s="6"/>
    </row>
    <row r="94" spans="1:7" ht="23.25">
      <c r="A94" s="18" t="s">
        <v>88</v>
      </c>
      <c r="B94" s="7">
        <v>35000</v>
      </c>
      <c r="C94" s="14">
        <v>0</v>
      </c>
      <c r="D94" s="14">
        <v>0</v>
      </c>
      <c r="E94" s="8" t="str">
        <f>IF(D94&gt;B94,"+","-")</f>
        <v>-</v>
      </c>
      <c r="F94" s="7">
        <f>B94</f>
        <v>35000</v>
      </c>
      <c r="G94" s="6"/>
    </row>
    <row r="95" spans="1:7" ht="23.25">
      <c r="A95" s="32" t="s">
        <v>89</v>
      </c>
      <c r="B95" s="11">
        <v>900000000</v>
      </c>
      <c r="C95" s="11">
        <v>176941929.74000001</v>
      </c>
      <c r="D95" s="11">
        <v>1532712858.97</v>
      </c>
      <c r="E95" s="12" t="str">
        <f>IF(D95&gt;B95,"+","-")</f>
        <v>+</v>
      </c>
      <c r="F95" s="11">
        <f>ABS(D95-B95)</f>
        <v>632712858.97000003</v>
      </c>
      <c r="G95" s="6"/>
    </row>
    <row r="96" spans="1:7" ht="23.25">
      <c r="A96" s="18" t="s">
        <v>90</v>
      </c>
      <c r="B96" s="33"/>
      <c r="C96" s="33"/>
      <c r="D96" s="33"/>
      <c r="E96" s="34"/>
      <c r="F96" s="33"/>
      <c r="G96" s="6"/>
    </row>
    <row r="97" spans="1:7" ht="23.25">
      <c r="A97" s="18" t="s">
        <v>91</v>
      </c>
      <c r="B97" s="7"/>
      <c r="C97" s="7"/>
      <c r="D97" s="7"/>
      <c r="E97" s="8"/>
      <c r="F97" s="7"/>
      <c r="G97" s="6"/>
    </row>
    <row r="98" spans="1:7" ht="23.25">
      <c r="A98" s="18" t="s">
        <v>92</v>
      </c>
      <c r="B98" s="7">
        <v>50000000</v>
      </c>
      <c r="C98" s="14">
        <v>0</v>
      </c>
      <c r="D98" s="14">
        <v>0</v>
      </c>
      <c r="E98" s="14" t="s">
        <v>7</v>
      </c>
      <c r="F98" s="14">
        <f>B98</f>
        <v>50000000</v>
      </c>
      <c r="G98" s="6"/>
    </row>
    <row r="99" spans="1:7" ht="23.25">
      <c r="A99" s="18" t="s">
        <v>93</v>
      </c>
      <c r="B99" s="7">
        <v>0</v>
      </c>
      <c r="C99" s="14">
        <v>0</v>
      </c>
      <c r="D99" s="14">
        <v>0</v>
      </c>
      <c r="E99" s="14" t="s">
        <v>7</v>
      </c>
      <c r="F99" s="14">
        <f>B99</f>
        <v>0</v>
      </c>
      <c r="G99" s="6"/>
    </row>
    <row r="100" spans="1:7" ht="23.25">
      <c r="A100" s="32" t="s">
        <v>94</v>
      </c>
      <c r="B100" s="4"/>
      <c r="C100" s="35"/>
      <c r="D100" s="35"/>
      <c r="E100" s="35"/>
      <c r="F100" s="35"/>
      <c r="G100" s="6"/>
    </row>
    <row r="101" spans="1:7" ht="23.25">
      <c r="A101" s="32" t="s">
        <v>95</v>
      </c>
      <c r="B101" s="23">
        <f>SUM(B98:B99)</f>
        <v>50000000</v>
      </c>
      <c r="C101" s="14">
        <v>0</v>
      </c>
      <c r="D101" s="36"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3.25">
      <c r="A102" s="18" t="s">
        <v>96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3.25">
      <c r="A103" s="18" t="s">
        <v>97</v>
      </c>
      <c r="B103" s="7">
        <v>150000000</v>
      </c>
      <c r="C103" s="7">
        <v>6296624.0300000003</v>
      </c>
      <c r="D103" s="7">
        <v>485540998.44999999</v>
      </c>
      <c r="E103" s="38" t="s">
        <v>7</v>
      </c>
      <c r="F103" s="14">
        <f t="shared" si="12"/>
        <v>335540998.44999999</v>
      </c>
      <c r="G103" s="6"/>
    </row>
    <row r="104" spans="1:7" ht="23.25">
      <c r="A104" s="18" t="s">
        <v>98</v>
      </c>
      <c r="B104" s="7">
        <v>5000000</v>
      </c>
      <c r="C104" s="14">
        <v>0</v>
      </c>
      <c r="D104" s="7">
        <v>0</v>
      </c>
      <c r="E104" s="8" t="str">
        <f>IF(D104&gt;B104,"+","-")</f>
        <v>-</v>
      </c>
      <c r="F104" s="14">
        <f t="shared" si="12"/>
        <v>5000000</v>
      </c>
      <c r="G104" s="6"/>
    </row>
    <row r="105" spans="1:7" ht="23.25">
      <c r="A105" s="18" t="s">
        <v>99</v>
      </c>
      <c r="B105" s="7">
        <v>1150000000</v>
      </c>
      <c r="C105" s="7">
        <v>15041728.34</v>
      </c>
      <c r="D105" s="7">
        <v>2564157649.8200002</v>
      </c>
      <c r="E105" s="8" t="str">
        <f>IF(D105&gt;B105,"+","-")</f>
        <v>+</v>
      </c>
      <c r="F105" s="14">
        <f t="shared" si="12"/>
        <v>1414157649.8200002</v>
      </c>
      <c r="G105" s="6"/>
    </row>
    <row r="106" spans="1:7" ht="23.25">
      <c r="A106" s="18" t="s">
        <v>100</v>
      </c>
      <c r="B106" s="7">
        <v>15000000</v>
      </c>
      <c r="C106" s="7">
        <v>4041345.47</v>
      </c>
      <c r="D106" s="7">
        <v>12987791.9</v>
      </c>
      <c r="E106" s="8" t="str">
        <f t="shared" ref="E106:E110" si="13">IF(D106&gt;B106,"+","-")</f>
        <v>-</v>
      </c>
      <c r="F106" s="7">
        <f t="shared" si="12"/>
        <v>2012208.0999999996</v>
      </c>
      <c r="G106" s="6"/>
    </row>
    <row r="107" spans="1:7" ht="23.25">
      <c r="A107" s="18" t="s">
        <v>101</v>
      </c>
      <c r="B107" s="7">
        <v>40000000</v>
      </c>
      <c r="C107" s="7">
        <v>6287210</v>
      </c>
      <c r="D107" s="7">
        <v>35750742</v>
      </c>
      <c r="E107" s="8" t="str">
        <f t="shared" si="13"/>
        <v>-</v>
      </c>
      <c r="F107" s="7">
        <f t="shared" si="12"/>
        <v>4249258</v>
      </c>
      <c r="G107" s="6"/>
    </row>
    <row r="108" spans="1:7" ht="23.25">
      <c r="A108" s="18" t="s">
        <v>102</v>
      </c>
      <c r="B108" s="7">
        <v>40000000</v>
      </c>
      <c r="C108" s="7">
        <v>1207805.29</v>
      </c>
      <c r="D108" s="7">
        <v>40890077.659999996</v>
      </c>
      <c r="E108" s="8" t="str">
        <f>IF(D108&gt;B108,"+","-")</f>
        <v>+</v>
      </c>
      <c r="F108" s="7">
        <f>ABS(D108-B108)</f>
        <v>890077.65999999642</v>
      </c>
      <c r="G108" s="6"/>
    </row>
    <row r="109" spans="1:7" ht="23.25">
      <c r="A109" s="39" t="s">
        <v>103</v>
      </c>
      <c r="B109" s="11">
        <v>1400000000</v>
      </c>
      <c r="C109" s="11">
        <v>32874713.129999999</v>
      </c>
      <c r="D109" s="11">
        <v>3139318259.8299999</v>
      </c>
      <c r="E109" s="12" t="str">
        <f t="shared" si="13"/>
        <v>+</v>
      </c>
      <c r="F109" s="11">
        <f t="shared" si="12"/>
        <v>1739318259.8299999</v>
      </c>
      <c r="G109" s="6"/>
    </row>
    <row r="110" spans="1:7" ht="23.25">
      <c r="A110" s="40" t="s">
        <v>104</v>
      </c>
      <c r="B110" s="11">
        <v>90000000000</v>
      </c>
      <c r="C110" s="11">
        <v>5336706619.4899998</v>
      </c>
      <c r="D110" s="11">
        <v>59087371414.75</v>
      </c>
      <c r="E110" s="12" t="str">
        <f t="shared" si="13"/>
        <v>-</v>
      </c>
      <c r="F110" s="11">
        <f t="shared" si="12"/>
        <v>30912628585.25</v>
      </c>
      <c r="G110" s="6"/>
    </row>
    <row r="111" spans="1:7" ht="23.25">
      <c r="A111" s="31" t="s">
        <v>105</v>
      </c>
      <c r="B111" s="4"/>
      <c r="C111" s="4"/>
      <c r="D111" s="4"/>
      <c r="E111" s="5"/>
      <c r="F111" s="4"/>
      <c r="G111" s="6"/>
    </row>
    <row r="112" spans="1:7" ht="23.25">
      <c r="A112" s="41" t="s">
        <v>106</v>
      </c>
      <c r="B112" s="36">
        <v>23488692200</v>
      </c>
      <c r="C112" s="36">
        <v>0</v>
      </c>
      <c r="D112" s="36">
        <v>23488692200</v>
      </c>
      <c r="E112" s="8" t="str">
        <f>IF(D112&gt;B112,"+","-")</f>
        <v>-</v>
      </c>
      <c r="F112" s="14" t="s">
        <v>7</v>
      </c>
      <c r="G112" s="6"/>
    </row>
    <row r="113" spans="1:6" ht="23.25">
      <c r="A113" s="40" t="s">
        <v>107</v>
      </c>
      <c r="B113" s="42">
        <v>2348869200</v>
      </c>
      <c r="C113" s="42">
        <v>0</v>
      </c>
      <c r="D113" s="42">
        <v>23488692200</v>
      </c>
      <c r="E113" s="12" t="s">
        <v>7</v>
      </c>
      <c r="F113" s="42" t="s">
        <v>7</v>
      </c>
    </row>
    <row r="114" spans="1:6" ht="23.25">
      <c r="A114" s="40" t="s">
        <v>108</v>
      </c>
      <c r="B114" s="11">
        <v>113488692200</v>
      </c>
      <c r="C114" s="11">
        <v>5336706619.4899998</v>
      </c>
      <c r="D114" s="11">
        <v>82576063614.75</v>
      </c>
      <c r="E114" s="12" t="str">
        <f>IF(D114&gt;B114,"+","-")</f>
        <v>-</v>
      </c>
      <c r="F114" s="11">
        <f>ABS(D114-B114)</f>
        <v>30912628585.25</v>
      </c>
    </row>
    <row r="115" spans="1:6" ht="23.25">
      <c r="A115" s="43" t="s">
        <v>109</v>
      </c>
      <c r="B115" s="44"/>
      <c r="C115" s="44"/>
      <c r="D115" s="45"/>
      <c r="E115" s="44"/>
      <c r="F115" s="44"/>
    </row>
    <row r="116" spans="1:6" ht="29.25">
      <c r="A116" s="46"/>
      <c r="B116" s="47"/>
      <c r="C116" s="6"/>
      <c r="E116" s="48"/>
      <c r="F116" s="49"/>
    </row>
    <row r="117" spans="1:6" ht="23.25">
      <c r="A117" s="44"/>
      <c r="C117" s="47"/>
      <c r="D117" s="47"/>
      <c r="E117" s="48"/>
      <c r="F117" s="49"/>
    </row>
    <row r="118" spans="1:6" ht="23.25">
      <c r="B118" s="47"/>
      <c r="E118" s="48"/>
      <c r="F118" s="49"/>
    </row>
    <row r="122" spans="1:6">
      <c r="C122" s="47"/>
      <c r="D122" s="47"/>
    </row>
    <row r="196" spans="1:1">
      <c r="A196" s="50"/>
    </row>
    <row r="197" spans="1:1">
      <c r="A197" s="50"/>
    </row>
    <row r="198" spans="1:1">
      <c r="A198" s="50"/>
    </row>
    <row r="199" spans="1:1">
      <c r="A199" s="50"/>
    </row>
    <row r="200" spans="1:1">
      <c r="A200" s="50"/>
    </row>
    <row r="201" spans="1:1">
      <c r="A201" s="50"/>
    </row>
    <row r="202" spans="1:1">
      <c r="A202" s="50"/>
    </row>
    <row r="203" spans="1:1">
      <c r="A203" s="50"/>
    </row>
    <row r="204" spans="1:1">
      <c r="A204" s="50"/>
    </row>
    <row r="205" spans="1:1">
      <c r="A205" s="50"/>
    </row>
    <row r="206" spans="1:1">
      <c r="A206" s="50"/>
    </row>
    <row r="207" spans="1:1">
      <c r="A207" s="50"/>
    </row>
    <row r="208" spans="1:1">
      <c r="A208" s="50"/>
    </row>
    <row r="209" spans="1:1">
      <c r="A209" s="50"/>
    </row>
    <row r="210" spans="1:1">
      <c r="A210" s="50"/>
    </row>
    <row r="211" spans="1:1">
      <c r="A211" s="50"/>
    </row>
    <row r="212" spans="1:1">
      <c r="A212" s="50"/>
    </row>
    <row r="213" spans="1:1">
      <c r="A213" s="50"/>
    </row>
    <row r="214" spans="1:1">
      <c r="A214" s="50"/>
    </row>
    <row r="215" spans="1:1">
      <c r="A215" s="50"/>
    </row>
    <row r="216" spans="1:1">
      <c r="A216" s="50"/>
    </row>
    <row r="217" spans="1:1">
      <c r="A217" s="50"/>
    </row>
    <row r="218" spans="1:1">
      <c r="A218" s="50"/>
    </row>
    <row r="219" spans="1:1">
      <c r="A219" s="50"/>
    </row>
    <row r="220" spans="1:1">
      <c r="A220" s="50"/>
    </row>
    <row r="221" spans="1:1">
      <c r="A221" s="50"/>
    </row>
    <row r="222" spans="1:1">
      <c r="A222" s="50"/>
    </row>
    <row r="223" spans="1:1">
      <c r="A223" s="50"/>
    </row>
    <row r="224" spans="1:1">
      <c r="A224" s="50"/>
    </row>
    <row r="225" spans="1:1">
      <c r="A225" s="50"/>
    </row>
    <row r="226" spans="1:1">
      <c r="A226" s="50"/>
    </row>
    <row r="227" spans="1:1">
      <c r="A227" s="50"/>
    </row>
    <row r="228" spans="1:1">
      <c r="A228" s="50"/>
    </row>
    <row r="229" spans="1:1">
      <c r="A229" s="50"/>
    </row>
    <row r="230" spans="1:1">
      <c r="A230" s="50"/>
    </row>
    <row r="231" spans="1:1">
      <c r="A231" s="50"/>
    </row>
    <row r="232" spans="1:1">
      <c r="A232" s="50"/>
    </row>
    <row r="233" spans="1:1">
      <c r="A233" s="50"/>
    </row>
    <row r="234" spans="1:1">
      <c r="A234" s="50"/>
    </row>
    <row r="235" spans="1:1">
      <c r="A235" s="50"/>
    </row>
    <row r="236" spans="1:1">
      <c r="A236" s="50"/>
    </row>
    <row r="237" spans="1:1">
      <c r="A237" s="50"/>
    </row>
    <row r="238" spans="1:1">
      <c r="A238" s="50"/>
    </row>
    <row r="239" spans="1:1">
      <c r="A239" s="50"/>
    </row>
    <row r="240" spans="1:1">
      <c r="A240" s="50"/>
    </row>
    <row r="241" spans="1:1">
      <c r="A241" s="50"/>
    </row>
    <row r="242" spans="1:1">
      <c r="A242" s="50"/>
    </row>
    <row r="243" spans="1:1">
      <c r="A243" s="50"/>
    </row>
    <row r="244" spans="1:1">
      <c r="A244" s="50"/>
    </row>
    <row r="245" spans="1:1">
      <c r="A245" s="50"/>
    </row>
    <row r="246" spans="1:1">
      <c r="A246" s="50"/>
    </row>
    <row r="247" spans="1:1">
      <c r="A247" s="50"/>
    </row>
    <row r="248" spans="1:1">
      <c r="A248" s="50"/>
    </row>
    <row r="249" spans="1:1">
      <c r="A249" s="50"/>
    </row>
    <row r="250" spans="1:1">
      <c r="A250" s="50"/>
    </row>
    <row r="251" spans="1:1">
      <c r="A251" s="50"/>
    </row>
    <row r="252" spans="1:1">
      <c r="A252" s="50"/>
    </row>
    <row r="253" spans="1:1">
      <c r="A253" s="50"/>
    </row>
    <row r="254" spans="1:1">
      <c r="A254" s="50"/>
    </row>
    <row r="255" spans="1:1">
      <c r="A255" s="50"/>
    </row>
    <row r="256" spans="1:1">
      <c r="A256" s="50"/>
    </row>
    <row r="257" spans="1:1">
      <c r="A257" s="50"/>
    </row>
    <row r="258" spans="1:1">
      <c r="A258" s="50"/>
    </row>
    <row r="259" spans="1:1">
      <c r="A259" s="50"/>
    </row>
    <row r="260" spans="1:1">
      <c r="A260" s="50"/>
    </row>
    <row r="261" spans="1:1">
      <c r="A261" s="50"/>
    </row>
    <row r="262" spans="1:1">
      <c r="A262" s="50"/>
    </row>
    <row r="263" spans="1:1">
      <c r="A263" s="50"/>
    </row>
    <row r="264" spans="1:1">
      <c r="A264" s="50"/>
    </row>
    <row r="265" spans="1:1">
      <c r="A265" s="50"/>
    </row>
    <row r="266" spans="1:1">
      <c r="A266" s="50"/>
    </row>
    <row r="267" spans="1:1">
      <c r="A267" s="50"/>
    </row>
    <row r="268" spans="1:1">
      <c r="A268" s="50"/>
    </row>
    <row r="269" spans="1:1">
      <c r="A269" s="50"/>
    </row>
    <row r="270" spans="1:1">
      <c r="A270" s="50"/>
    </row>
    <row r="271" spans="1:1">
      <c r="A271" s="50"/>
    </row>
    <row r="272" spans="1:1">
      <c r="A272" s="50"/>
    </row>
    <row r="273" spans="1:1">
      <c r="A273" s="50"/>
    </row>
    <row r="274" spans="1:1">
      <c r="A274" s="50"/>
    </row>
    <row r="275" spans="1:1">
      <c r="A275" s="50"/>
    </row>
    <row r="276" spans="1:1">
      <c r="A276" s="50"/>
    </row>
    <row r="277" spans="1:1">
      <c r="A277" s="50"/>
    </row>
    <row r="278" spans="1:1">
      <c r="A278" s="50"/>
    </row>
    <row r="279" spans="1:1">
      <c r="A279" s="50"/>
    </row>
    <row r="280" spans="1:1">
      <c r="A280" s="50"/>
    </row>
    <row r="282" spans="1:1">
      <c r="A282" s="6"/>
    </row>
    <row r="283" spans="1:1">
      <c r="A283" s="6"/>
    </row>
    <row r="284" spans="1:1">
      <c r="A284" s="51"/>
    </row>
    <row r="285" spans="1:1">
      <c r="A285" s="6"/>
    </row>
    <row r="286" spans="1: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12</vt:i4>
      </vt:variant>
    </vt:vector>
  </HeadingPairs>
  <TitlesOfParts>
    <vt:vector size="12" baseType="lpstr">
      <vt:lpstr>ต.ค.</vt:lpstr>
      <vt:lpstr>พ.ย.</vt:lpstr>
      <vt:lpstr>ธ.ค.</vt:lpstr>
      <vt:lpstr>ม.ค.</vt:lpstr>
      <vt:lpstr>ก.พ.</vt:lpstr>
      <vt:lpstr>มี.ค.</vt:lpstr>
      <vt:lpstr>เม.ย.</vt:lpstr>
      <vt:lpstr>พ.ค.</vt:lpstr>
      <vt:lpstr>มิ.ย</vt:lpstr>
      <vt:lpstr>ก.ค.</vt:lpstr>
      <vt:lpstr>ส.ค.</vt:lpstr>
      <vt:lpstr>ก.ย.</vt:lpstr>
    </vt:vector>
  </TitlesOfParts>
  <Company>Bangkok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DTK Computer</dc:creator>
  <cp:lastModifiedBy>john1</cp:lastModifiedBy>
  <dcterms:created xsi:type="dcterms:W3CDTF">2022-12-16T07:23:36Z</dcterms:created>
  <dcterms:modified xsi:type="dcterms:W3CDTF">2024-11-13T07:00:28Z</dcterms:modified>
</cp:coreProperties>
</file>