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activeTab="3"/>
  </bookViews>
  <sheets>
    <sheet name="ต.ค." sheetId="1" r:id="rId1"/>
    <sheet name="พ.ย." sheetId="2" r:id="rId2"/>
    <sheet name="ธ.ค." sheetId="3" r:id="rId3"/>
    <sheet name="ม.ค." sheetId="4" r:id="rId4"/>
  </sheets>
  <externalReferences>
    <externalReference r:id="rId5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" i="4" l="1"/>
  <c r="E114" i="4"/>
  <c r="E113" i="4"/>
  <c r="C113" i="4"/>
  <c r="E112" i="4"/>
  <c r="F110" i="4"/>
  <c r="E110" i="4"/>
  <c r="F109" i="4"/>
  <c r="E109" i="4"/>
  <c r="F108" i="4"/>
  <c r="E108" i="4"/>
  <c r="F107" i="4"/>
  <c r="E107" i="4"/>
  <c r="F106" i="4"/>
  <c r="E106" i="4"/>
  <c r="F105" i="4"/>
  <c r="E105" i="4"/>
  <c r="F104" i="4"/>
  <c r="E104" i="4"/>
  <c r="F103" i="4"/>
  <c r="F102" i="4"/>
  <c r="D101" i="4"/>
  <c r="F101" i="4" s="1"/>
  <c r="B101" i="4"/>
  <c r="E101" i="4" s="1"/>
  <c r="F99" i="4"/>
  <c r="F98" i="4"/>
  <c r="F95" i="4"/>
  <c r="E95" i="4"/>
  <c r="F94" i="4"/>
  <c r="E94" i="4"/>
  <c r="F93" i="4"/>
  <c r="E93" i="4"/>
  <c r="F92" i="4"/>
  <c r="E92" i="4"/>
  <c r="F91" i="4"/>
  <c r="E91" i="4"/>
  <c r="E82" i="4"/>
  <c r="B82" i="4"/>
  <c r="F82" i="4" s="1"/>
  <c r="F81" i="4"/>
  <c r="F80" i="4"/>
  <c r="E80" i="4"/>
  <c r="F79" i="4"/>
  <c r="E79" i="4"/>
  <c r="F78" i="4"/>
  <c r="E78" i="4"/>
  <c r="F77" i="4"/>
  <c r="E77" i="4"/>
  <c r="F76" i="4"/>
  <c r="E76" i="4"/>
  <c r="F75" i="4"/>
  <c r="F74" i="4"/>
  <c r="E74" i="4"/>
  <c r="F73" i="4"/>
  <c r="E73" i="4"/>
  <c r="F72" i="4"/>
  <c r="F71" i="4"/>
  <c r="E71" i="4"/>
  <c r="F70" i="4"/>
  <c r="E70" i="4"/>
  <c r="E68" i="4"/>
  <c r="B68" i="4"/>
  <c r="B83" i="4" s="1"/>
  <c r="F67" i="4"/>
  <c r="E67" i="4"/>
  <c r="B65" i="4"/>
  <c r="F65" i="4" s="1"/>
  <c r="F63" i="4"/>
  <c r="E63" i="4"/>
  <c r="F62" i="4"/>
  <c r="E62" i="4"/>
  <c r="F61" i="4"/>
  <c r="E61" i="4"/>
  <c r="F60" i="4"/>
  <c r="E60" i="4"/>
  <c r="F59" i="4"/>
  <c r="E59" i="4"/>
  <c r="F58" i="4"/>
  <c r="E58" i="4"/>
  <c r="F57" i="4"/>
  <c r="E57" i="4"/>
  <c r="E55" i="4"/>
  <c r="B55" i="4"/>
  <c r="F55" i="4" s="1"/>
  <c r="F54" i="4"/>
  <c r="F53" i="4"/>
  <c r="F52" i="4"/>
  <c r="E52" i="4"/>
  <c r="F51" i="4"/>
  <c r="C51" i="4"/>
  <c r="D50" i="4"/>
  <c r="F50" i="4" s="1"/>
  <c r="C50" i="4"/>
  <c r="B48" i="4"/>
  <c r="B89" i="4" s="1"/>
  <c r="F42" i="4"/>
  <c r="F41" i="4"/>
  <c r="F40" i="4"/>
  <c r="F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28" i="4"/>
  <c r="E28" i="4"/>
  <c r="F27" i="4"/>
  <c r="E27" i="4"/>
  <c r="F26" i="4"/>
  <c r="E26" i="4"/>
  <c r="F25" i="4"/>
  <c r="F24" i="4"/>
  <c r="F23" i="4"/>
  <c r="E23" i="4"/>
  <c r="F21" i="4"/>
  <c r="E21" i="4"/>
  <c r="F20" i="4"/>
  <c r="F19" i="4"/>
  <c r="E19" i="4"/>
  <c r="F18" i="4"/>
  <c r="E18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3" i="4" l="1"/>
  <c r="E83" i="4"/>
  <c r="E50" i="4"/>
  <c r="E51" i="4"/>
  <c r="E65" i="4"/>
  <c r="F68" i="4"/>
  <c r="F92" i="3"/>
  <c r="F39" i="3"/>
  <c r="F114" i="3"/>
  <c r="E114" i="3"/>
  <c r="E113" i="3"/>
  <c r="C113" i="3"/>
  <c r="E112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F102" i="3"/>
  <c r="F101" i="3"/>
  <c r="E101" i="3"/>
  <c r="D101" i="3"/>
  <c r="B101" i="3"/>
  <c r="F99" i="3"/>
  <c r="F98" i="3"/>
  <c r="F95" i="3"/>
  <c r="E95" i="3"/>
  <c r="F94" i="3"/>
  <c r="E94" i="3"/>
  <c r="F93" i="3"/>
  <c r="E93" i="3"/>
  <c r="E92" i="3"/>
  <c r="F91" i="3"/>
  <c r="E91" i="3"/>
  <c r="B89" i="3"/>
  <c r="B83" i="3"/>
  <c r="F83" i="3" s="1"/>
  <c r="F82" i="3"/>
  <c r="E82" i="3"/>
  <c r="B82" i="3"/>
  <c r="F81" i="3"/>
  <c r="F80" i="3"/>
  <c r="E80" i="3"/>
  <c r="F79" i="3"/>
  <c r="E79" i="3"/>
  <c r="F78" i="3"/>
  <c r="E78" i="3"/>
  <c r="F77" i="3"/>
  <c r="E77" i="3"/>
  <c r="F76" i="3"/>
  <c r="E76" i="3"/>
  <c r="F75" i="3"/>
  <c r="F74" i="3"/>
  <c r="E74" i="3"/>
  <c r="F73" i="3"/>
  <c r="E73" i="3"/>
  <c r="F72" i="3"/>
  <c r="F71" i="3"/>
  <c r="E71" i="3"/>
  <c r="F70" i="3"/>
  <c r="E70" i="3"/>
  <c r="F68" i="3"/>
  <c r="E68" i="3"/>
  <c r="B68" i="3"/>
  <c r="F67" i="3"/>
  <c r="E67" i="3"/>
  <c r="F65" i="3"/>
  <c r="E65" i="3"/>
  <c r="B65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5" i="3"/>
  <c r="E55" i="3"/>
  <c r="B55" i="3"/>
  <c r="F54" i="3"/>
  <c r="F53" i="3"/>
  <c r="F52" i="3"/>
  <c r="E52" i="3"/>
  <c r="F51" i="3"/>
  <c r="E51" i="3"/>
  <c r="D51" i="3"/>
  <c r="C51" i="3"/>
  <c r="F50" i="3"/>
  <c r="E50" i="3"/>
  <c r="D50" i="3"/>
  <c r="C50" i="3"/>
  <c r="B48" i="3"/>
  <c r="F42" i="3"/>
  <c r="F41" i="3"/>
  <c r="F40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28" i="3"/>
  <c r="E28" i="3"/>
  <c r="F27" i="3"/>
  <c r="E27" i="3"/>
  <c r="F26" i="3"/>
  <c r="E26" i="3"/>
  <c r="F25" i="3"/>
  <c r="F24" i="3"/>
  <c r="F23" i="3"/>
  <c r="E23" i="3"/>
  <c r="F21" i="3"/>
  <c r="E21" i="3"/>
  <c r="F20" i="3"/>
  <c r="F19" i="3"/>
  <c r="E19" i="3"/>
  <c r="F18" i="3"/>
  <c r="E18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E83" i="3" l="1"/>
  <c r="F78" i="2"/>
  <c r="F114" i="2"/>
  <c r="E114" i="2"/>
  <c r="E113" i="2"/>
  <c r="C113" i="2"/>
  <c r="E112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F102" i="2"/>
  <c r="D101" i="2"/>
  <c r="F101" i="2" s="1"/>
  <c r="B101" i="2"/>
  <c r="E101" i="2" s="1"/>
  <c r="F99" i="2"/>
  <c r="F98" i="2"/>
  <c r="F95" i="2"/>
  <c r="E95" i="2"/>
  <c r="F94" i="2"/>
  <c r="E94" i="2"/>
  <c r="F93" i="2"/>
  <c r="E93" i="2"/>
  <c r="F92" i="2"/>
  <c r="E92" i="2"/>
  <c r="F91" i="2"/>
  <c r="E91" i="2"/>
  <c r="E82" i="2"/>
  <c r="B82" i="2"/>
  <c r="F82" i="2" s="1"/>
  <c r="F81" i="2"/>
  <c r="F80" i="2"/>
  <c r="E80" i="2"/>
  <c r="F79" i="2"/>
  <c r="E79" i="2"/>
  <c r="E78" i="2"/>
  <c r="F77" i="2"/>
  <c r="E77" i="2"/>
  <c r="F76" i="2"/>
  <c r="E76" i="2"/>
  <c r="F75" i="2"/>
  <c r="F74" i="2"/>
  <c r="E74" i="2"/>
  <c r="F73" i="2"/>
  <c r="E73" i="2"/>
  <c r="F72" i="2"/>
  <c r="F71" i="2"/>
  <c r="E71" i="2"/>
  <c r="F70" i="2"/>
  <c r="E70" i="2"/>
  <c r="E68" i="2"/>
  <c r="B68" i="2"/>
  <c r="F68" i="2" s="1"/>
  <c r="F67" i="2"/>
  <c r="E67" i="2"/>
  <c r="B65" i="2"/>
  <c r="B83" i="2" s="1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E55" i="2"/>
  <c r="B55" i="2"/>
  <c r="F55" i="2" s="1"/>
  <c r="F54" i="2"/>
  <c r="F53" i="2"/>
  <c r="F52" i="2"/>
  <c r="E52" i="2"/>
  <c r="D51" i="2"/>
  <c r="F51" i="2" s="1"/>
  <c r="C51" i="2"/>
  <c r="D50" i="2"/>
  <c r="F50" i="2" s="1"/>
  <c r="C50" i="2"/>
  <c r="B48" i="2"/>
  <c r="B89" i="2" s="1"/>
  <c r="F42" i="2"/>
  <c r="F41" i="2"/>
  <c r="F40" i="2"/>
  <c r="F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28" i="2"/>
  <c r="E28" i="2"/>
  <c r="F27" i="2"/>
  <c r="E27" i="2"/>
  <c r="F26" i="2"/>
  <c r="E26" i="2"/>
  <c r="F25" i="2"/>
  <c r="F24" i="2"/>
  <c r="F23" i="2"/>
  <c r="E23" i="2"/>
  <c r="F21" i="2"/>
  <c r="E21" i="2"/>
  <c r="F20" i="2"/>
  <c r="F19" i="2"/>
  <c r="E19" i="2"/>
  <c r="F18" i="2"/>
  <c r="E18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3" i="2" l="1"/>
  <c r="E83" i="2"/>
  <c r="E50" i="2"/>
  <c r="E51" i="2"/>
  <c r="E65" i="2"/>
  <c r="F65" i="2"/>
  <c r="F20" i="1"/>
  <c r="F54" i="1" l="1"/>
  <c r="F53" i="1"/>
  <c r="F41" i="1"/>
  <c r="F42" i="1"/>
  <c r="F114" i="1"/>
  <c r="E114" i="1"/>
  <c r="E113" i="1"/>
  <c r="C113" i="1"/>
  <c r="E112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F102" i="1"/>
  <c r="D101" i="1"/>
  <c r="B101" i="1"/>
  <c r="F99" i="1"/>
  <c r="F98" i="1"/>
  <c r="F95" i="1"/>
  <c r="E95" i="1"/>
  <c r="F94" i="1"/>
  <c r="E94" i="1"/>
  <c r="F93" i="1"/>
  <c r="E93" i="1"/>
  <c r="F92" i="1"/>
  <c r="E92" i="1"/>
  <c r="F91" i="1"/>
  <c r="E91" i="1"/>
  <c r="B82" i="1"/>
  <c r="F81" i="1"/>
  <c r="F80" i="1"/>
  <c r="E80" i="1"/>
  <c r="F79" i="1"/>
  <c r="E79" i="1"/>
  <c r="F78" i="1"/>
  <c r="E78" i="1"/>
  <c r="F77" i="1"/>
  <c r="E77" i="1"/>
  <c r="F76" i="1"/>
  <c r="E76" i="1"/>
  <c r="F75" i="1"/>
  <c r="F74" i="1"/>
  <c r="E74" i="1"/>
  <c r="F73" i="1"/>
  <c r="E73" i="1"/>
  <c r="F72" i="1"/>
  <c r="F71" i="1"/>
  <c r="E71" i="1"/>
  <c r="F70" i="1"/>
  <c r="E70" i="1"/>
  <c r="B68" i="1"/>
  <c r="F67" i="1"/>
  <c r="E67" i="1"/>
  <c r="B65" i="1"/>
  <c r="F65" i="1" s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B55" i="1"/>
  <c r="E55" i="1" s="1"/>
  <c r="F52" i="1"/>
  <c r="E52" i="1"/>
  <c r="D51" i="1"/>
  <c r="F51" i="1" s="1"/>
  <c r="C51" i="1"/>
  <c r="D50" i="1"/>
  <c r="E50" i="1" s="1"/>
  <c r="C50" i="1"/>
  <c r="B48" i="1"/>
  <c r="B89" i="1" s="1"/>
  <c r="F40" i="1"/>
  <c r="F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7" i="1"/>
  <c r="F26" i="1"/>
  <c r="E26" i="1"/>
  <c r="F25" i="1"/>
  <c r="F24" i="1"/>
  <c r="F23" i="1"/>
  <c r="E23" i="1"/>
  <c r="F21" i="1"/>
  <c r="E21" i="1"/>
  <c r="F19" i="1"/>
  <c r="E19" i="1"/>
  <c r="F18" i="1"/>
  <c r="E18" i="1"/>
  <c r="F15" i="1"/>
  <c r="E15" i="1"/>
  <c r="F14" i="1"/>
  <c r="F13" i="1"/>
  <c r="E13" i="1"/>
  <c r="F12" i="1"/>
  <c r="E12" i="1"/>
  <c r="F11" i="1"/>
  <c r="E11" i="1"/>
  <c r="F10" i="1"/>
  <c r="E10" i="1"/>
  <c r="F9" i="1"/>
  <c r="E9" i="1"/>
  <c r="F68" i="1" l="1"/>
  <c r="F28" i="1"/>
  <c r="F55" i="1"/>
  <c r="B83" i="1"/>
  <c r="E83" i="1" s="1"/>
  <c r="E68" i="1"/>
  <c r="F101" i="1"/>
  <c r="E14" i="1"/>
  <c r="F50" i="1"/>
  <c r="E28" i="1"/>
  <c r="E16" i="1"/>
  <c r="E27" i="1"/>
  <c r="E51" i="1"/>
  <c r="E65" i="1"/>
  <c r="E82" i="1"/>
  <c r="E101" i="1"/>
  <c r="F16" i="1"/>
  <c r="F82" i="1"/>
  <c r="F83" i="1" l="1"/>
</calcChain>
</file>

<file path=xl/sharedStrings.xml><?xml version="1.0" encoding="utf-8"?>
<sst xmlns="http://schemas.openxmlformats.org/spreadsheetml/2006/main" count="634" uniqueCount="115">
  <si>
    <t>ยอดรายรับของกรุงเทพมหานคร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</si>
  <si>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</si>
  <si>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</si>
  <si>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</si>
  <si>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</si>
  <si>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</si>
  <si>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</si>
  <si>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-</t>
  </si>
  <si>
    <t>ต่ำกว่าประมาณการ</t>
  </si>
  <si>
    <t xml:space="preserve"> ก.  รายได้ประจำ</t>
  </si>
  <si>
    <t xml:space="preserve">  1. ภาษีอากร</t>
  </si>
  <si>
    <t xml:space="preserve">      กรุงเทพมหานครจัดเก็บเอง</t>
  </si>
  <si>
    <t xml:space="preserve">  -   ภาษีบำรุงท้องที่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</si>
  <si>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</si>
  <si>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</si>
  <si>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</si>
  <si>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</si>
  <si>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 xml:space="preserve">  -   ภาษีการพนัน</t>
  </si>
  <si>
    <t xml:space="preserve">  -   ภาษีที่ดินและสิ่งปลูกสร้าง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</si>
  <si>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</si>
  <si>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</si>
  <si>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</si>
  <si>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 xml:space="preserve">  -   ภาษีและค่าธรรมเนียมรถยนต์</t>
  </si>
  <si>
    <t xml:space="preserve">  -   ภาษีสุราและสรรพสามิต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</si>
  <si>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</si>
  <si>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</si>
  <si>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</si>
  <si>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</si>
  <si>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</si>
  <si>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</si>
  <si>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</si>
  <si>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</si>
  <si>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</si>
  <si>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</si>
  <si>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</si>
  <si>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</si>
  <si>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</si>
  <si>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</si>
  <si>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</si>
  <si>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</si>
  <si>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</si>
  <si>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</si>
  <si>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</si>
  <si>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</si>
  <si>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  -   ค่าธรรมเนียมกำจัดสิ่งปฎิกูล</t>
  </si>
  <si>
    <t xml:space="preserve">  -   ค่าธรรมเนียมกำจัดสิ่งปฎิกูลประเภทไขมัน</t>
  </si>
  <si>
    <t>-  2  -</t>
  </si>
  <si>
    <t xml:space="preserve"> ต่ำกว่าประมาณการ</t>
  </si>
  <si>
    <t>ค่าธรรมเนียม (ต่อ)</t>
  </si>
  <si>
    <t xml:space="preserve">  -   ค่าธรรมเนียมกำจัดมูลฝอยทั่วไป</t>
  </si>
  <si>
    <t xml:space="preserve">  -   ค่าธรรมเนียมกำจัดมูลฝอยติดเชื้อ</t>
  </si>
  <si>
    <t xml:space="preserve">  -   ค่าธรรมเนียมเก็บขนมูลฝอยติดเชื้อ</t>
  </si>
  <si>
    <t xml:space="preserve">  -   ค่าธรรมเนียมรายปีและเงินเพิ่มฯสำหรับโรงงานจำพวกที่2</t>
  </si>
  <si>
    <t xml:space="preserve">  -   ค่าธรรมเนียมบำบัดน้ำเสีย</t>
  </si>
  <si>
    <t xml:space="preserve">รวมค่าธรรมเนียม </t>
  </si>
  <si>
    <t xml:space="preserve"> ค่าใบอนุญาต</t>
  </si>
  <si>
    <t xml:space="preserve">  -   ดำเนินกิจการที่เป็นอันตรายต่อสุขภาพในลักษณะที่เป็นการค้า</t>
  </si>
  <si>
    <t xml:space="preserve">  -   จัดตั้งสถานที่จำหน่ายอาหารและสถานที่สะสมอาหาร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</si>
  <si>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</si>
  <si>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</si>
  <si>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</si>
  <si>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</si>
  <si>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</si>
  <si>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</si>
  <si>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</si>
  <si>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</si>
  <si>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</si>
  <si>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</si>
  <si>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</si>
  <si>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</si>
  <si>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</si>
  <si>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</si>
  <si>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</si>
  <si>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</si>
  <si>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</si>
  <si>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</si>
  <si>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</si>
  <si>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</si>
  <si>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</si>
  <si>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</si>
  <si>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</si>
  <si>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</si>
  <si>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</si>
  <si>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</si>
  <si>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</si>
  <si>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</si>
  <si>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</si>
  <si>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</si>
  <si>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</si>
  <si>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</si>
  <si>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</si>
  <si>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</si>
  <si>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</si>
  <si>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</si>
  <si>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</si>
  <si>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</si>
  <si>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</si>
  <si>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</si>
  <si>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</si>
  <si>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</si>
  <si>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-   ชดใช้ค่าเสียหาย</t>
  </si>
  <si>
    <t xml:space="preserve">  -   ค่าจำหน่ายทรัพย์สิน / วัสดุชำรุด</t>
  </si>
  <si>
    <t xml:space="preserve">  -   ค่าปรับเกินสัญญา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</si>
  <si>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</si>
  <si>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</si>
  <si>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</si>
  <si>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</si>
  <si>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</si>
  <si>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</si>
  <si>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</si>
  <si>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>ตุลาคม 2567</t>
  </si>
  <si>
    <t>ปี 2568</t>
  </si>
  <si>
    <t>พฤศจิกายน 2567</t>
  </si>
  <si>
    <t>ธันวาคม 2567</t>
  </si>
  <si>
    <t>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</si>
</sst>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indexed="8"/>
      <name val="Angsana New"/>
      <family val="1"/>
    </font>
    <font>
      <sz val="14"/>
      <color indexed="8"/>
      <name val="Angsana New"/>
      <family val="1"/>
    </font>
    <font>
      <sz val="16"/>
      <color indexed="8"/>
      <name val="Angsana New"/>
      <family val="1"/>
    </font>
    <font>
      <b/>
      <sz val="14"/>
      <color indexed="8"/>
      <name val="Angsana New"/>
      <family val="1"/>
    </font>
    <font>
      <sz val="16"/>
      <name val="Angsana New"/>
      <family val="1"/>
    </font>
    <font>
      <sz val="14"/>
      <name val="Cordia New"/>
      <family val="2"/>
    </font>
    <font>
      <sz val="12"/>
      <name val="Angsana New"/>
      <family val="1"/>
    </font>
    <font>
      <b/>
      <sz val="14"/>
      <name val="Angsana New"/>
      <family val="1"/>
    </font>
    <font>
      <b/>
      <u val="double"/>
      <sz val="2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1" xfId="1" applyFont="1" applyBorder="1"/>
    <xf numFmtId="43" fontId="4" fillId="0" borderId="1" xfId="1" applyFont="1" applyBorder="1" applyAlignment="1">
      <alignment horizontal="center"/>
    </xf>
    <xf numFmtId="43" fontId="3" fillId="0" borderId="0" xfId="1" applyFont="1"/>
    <xf numFmtId="43" fontId="4" fillId="0" borderId="3" xfId="1" applyFont="1" applyBorder="1"/>
    <xf numFmtId="43" fontId="4" fillId="0" borderId="3" xfId="1" applyFont="1" applyBorder="1" applyAlignment="1">
      <alignment horizontal="center"/>
    </xf>
    <xf numFmtId="0" fontId="5" fillId="0" borderId="0" xfId="0" applyFont="1"/>
    <xf numFmtId="43" fontId="6" fillId="0" borderId="2" xfId="1" applyFont="1" applyBorder="1"/>
    <xf numFmtId="43" fontId="4" fillId="0" borderId="4" xfId="1" applyFont="1" applyBorder="1"/>
    <xf numFmtId="43" fontId="4" fillId="0" borderId="4" xfId="1" applyFont="1" applyBorder="1" applyAlignment="1">
      <alignment horizontal="center"/>
    </xf>
    <xf numFmtId="43" fontId="6" fillId="0" borderId="3" xfId="1" applyFont="1" applyBorder="1"/>
    <xf numFmtId="43" fontId="4" fillId="0" borderId="3" xfId="1" applyFont="1" applyBorder="1" applyAlignment="1">
      <alignment horizontal="right"/>
    </xf>
    <xf numFmtId="43" fontId="2" fillId="0" borderId="3" xfId="1" applyFont="1" applyBorder="1" applyAlignment="1">
      <alignment horizontal="center"/>
    </xf>
    <xf numFmtId="43" fontId="6" fillId="0" borderId="5" xfId="1" applyFont="1" applyBorder="1"/>
    <xf numFmtId="43" fontId="4" fillId="0" borderId="0" xfId="1" applyFont="1" applyBorder="1"/>
    <xf numFmtId="0" fontId="4" fillId="0" borderId="3" xfId="0" applyFont="1" applyBorder="1"/>
    <xf numFmtId="43" fontId="4" fillId="0" borderId="6" xfId="1" applyFont="1" applyBorder="1"/>
    <xf numFmtId="43" fontId="3" fillId="0" borderId="0" xfId="1" applyFont="1" applyBorder="1"/>
    <xf numFmtId="43" fontId="6" fillId="0" borderId="4" xfId="1" applyFont="1" applyBorder="1"/>
    <xf numFmtId="43" fontId="2" fillId="0" borderId="3" xfId="1" applyFont="1" applyBorder="1"/>
    <xf numFmtId="43" fontId="4" fillId="0" borderId="2" xfId="1" applyFont="1" applyBorder="1"/>
    <xf numFmtId="43" fontId="4" fillId="0" borderId="2" xfId="1" applyFont="1" applyBorder="1" applyAlignment="1">
      <alignment horizontal="center"/>
    </xf>
    <xf numFmtId="43" fontId="4" fillId="0" borderId="0" xfId="0" applyNumberFormat="1" applyFont="1"/>
    <xf numFmtId="43" fontId="4" fillId="0" borderId="0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2" fillId="0" borderId="3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43" fontId="4" fillId="0" borderId="5" xfId="1" applyFont="1" applyBorder="1" applyAlignment="1">
      <alignment horizontal="center"/>
    </xf>
    <xf numFmtId="0" fontId="2" fillId="0" borderId="2" xfId="0" applyFont="1" applyBorder="1"/>
    <xf numFmtId="0" fontId="4" fillId="0" borderId="4" xfId="0" applyFont="1" applyBorder="1"/>
    <xf numFmtId="0" fontId="4" fillId="0" borderId="2" xfId="0" applyFont="1" applyBorder="1"/>
    <xf numFmtId="43" fontId="4" fillId="0" borderId="4" xfId="1" applyFont="1" applyBorder="1" applyAlignment="1">
      <alignment horizontal="right"/>
    </xf>
    <xf numFmtId="43" fontId="8" fillId="0" borderId="0" xfId="2" applyFont="1" applyBorder="1" applyAlignment="1">
      <alignment horizontal="left"/>
    </xf>
    <xf numFmtId="0" fontId="4" fillId="0" borderId="0" xfId="0" applyFont="1"/>
    <xf numFmtId="39" fontId="9" fillId="2" borderId="0" xfId="1" applyNumberFormat="1" applyFont="1" applyFill="1" applyBorder="1"/>
    <xf numFmtId="43" fontId="10" fillId="0" borderId="0" xfId="1" applyFont="1" applyBorder="1" applyAlignment="1">
      <alignment horizontal="left"/>
    </xf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3" fillId="0" borderId="0" xfId="0" applyNumberFormat="1" applyFont="1"/>
    <xf numFmtId="39" fontId="3" fillId="0" borderId="0" xfId="0" applyNumberFormat="1" applyFont="1"/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6%20&#3611;&#3619;&#3632;&#3592;&#3635;&#3648;&#3604;&#3639;&#3629;&#3609;64%20&#3617;&#3637;.&#3588;.%20(Wilaa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 refreshError="1">
        <row r="2">
          <cell r="A2">
            <v>44256</v>
          </cell>
        </row>
        <row r="77">
          <cell r="AD77">
            <v>0</v>
          </cell>
          <cell r="AE77">
            <v>0</v>
          </cell>
        </row>
        <row r="79">
          <cell r="AD79">
            <v>0</v>
          </cell>
          <cell r="AE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sqref="A1:XFD1048576"/>
    </sheetView>
  </sheetViews>
  <sheetFormatPr defaultRowHeight="2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" style="1"/>
  </cols>
  <sheetData>
    <row r="1" spans="1:7" ht="23.25">
      <c r="A1" s="53" t="s">
        <v>0</v>
      </c>
      <c r="B1" s="53"/>
      <c r="C1" s="53"/>
      <c r="D1" s="53"/>
      <c r="E1" s="53"/>
      <c r="F1" s="53"/>
    </row>
    <row r="2" spans="1:7" ht="23.25">
      <c r="A2" s="54" t="s">
        <v>110</v>
      </c>
      <c r="B2" s="54"/>
      <c r="C2" s="54"/>
      <c r="D2" s="54"/>
      <c r="E2" s="54"/>
      <c r="F2" s="54"/>
    </row>
    <row r="3" spans="1:7" ht="23.25">
      <c r="A3" s="52"/>
      <c r="B3" s="52"/>
      <c r="C3" s="52"/>
      <c r="D3" s="52"/>
      <c r="E3" s="52"/>
      <c r="F3" s="52"/>
    </row>
    <row r="4" spans="1:7" ht="23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>
      <c r="A5" s="3"/>
      <c r="B5" s="3" t="s">
        <v>111</v>
      </c>
      <c r="C5" s="3"/>
      <c r="D5" s="3"/>
      <c r="E5" s="3" t="s">
        <v>7</v>
      </c>
      <c r="F5" s="3" t="s">
        <v>8</v>
      </c>
    </row>
    <row r="6" spans="1:7" ht="23.25">
      <c r="A6" s="4" t="s">
        <v>9</v>
      </c>
      <c r="B6" s="4"/>
      <c r="C6" s="4"/>
      <c r="D6" s="4"/>
      <c r="E6" s="5"/>
      <c r="F6" s="4"/>
      <c r="G6" s="6"/>
    </row>
    <row r="7" spans="1:7" ht="23.25">
      <c r="A7" s="7" t="s">
        <v>10</v>
      </c>
      <c r="B7" s="7"/>
      <c r="C7" s="7"/>
      <c r="D7" s="7"/>
      <c r="E7" s="8"/>
      <c r="F7" s="7"/>
      <c r="G7" s="6"/>
    </row>
    <row r="8" spans="1:7" ht="23.25">
      <c r="A8" s="7" t="s">
        <v>11</v>
      </c>
      <c r="B8" s="7"/>
      <c r="C8" s="7"/>
      <c r="D8" s="7"/>
      <c r="E8" s="8"/>
      <c r="F8" s="7"/>
      <c r="G8" s="6"/>
    </row>
    <row r="9" spans="1:7" ht="23.25">
      <c r="A9" s="7" t="s">
        <v>12</v>
      </c>
      <c r="B9" s="7">
        <v>3000000</v>
      </c>
      <c r="C9" s="7">
        <v>194099.03</v>
      </c>
      <c r="D9" s="7">
        <v>194099.03</v>
      </c>
      <c r="E9" s="8" t="str">
        <f>IF(D9&gt;B9,"+","-")</f>
        <v>-</v>
      </c>
      <c r="F9" s="7">
        <f>ABS(D9-B9)</f>
        <v>2805900.97</v>
      </c>
      <c r="G9" s="6"/>
    </row>
    <row r="10" spans="1:7" s="9" customFormat="1" ht="23.25">
      <c r="A10" s="7" t="s">
        <v>13</v>
      </c>
      <c r="B10" s="7">
        <v>300000000</v>
      </c>
      <c r="C10" s="7">
        <v>7072276.21</v>
      </c>
      <c r="D10" s="7">
        <v>7072276.21</v>
      </c>
      <c r="E10" s="8" t="str">
        <f t="shared" ref="E10:E16" si="0">IF(D10&gt;B10,"+","-")</f>
        <v>-</v>
      </c>
      <c r="F10" s="7">
        <f t="shared" ref="F10:F16" si="1">ABS(D10-B10)</f>
        <v>292927723.79000002</v>
      </c>
      <c r="G10" s="6"/>
    </row>
    <row r="11" spans="1:7" ht="23.25">
      <c r="A11" s="7" t="s">
        <v>14</v>
      </c>
      <c r="B11" s="7">
        <v>1290000000</v>
      </c>
      <c r="C11" s="7">
        <v>34819722.5</v>
      </c>
      <c r="D11" s="7">
        <v>34819722.5</v>
      </c>
      <c r="E11" s="8" t="str">
        <f t="shared" si="0"/>
        <v>-</v>
      </c>
      <c r="F11" s="7">
        <f t="shared" si="1"/>
        <v>1255180277.5</v>
      </c>
      <c r="G11" s="6"/>
    </row>
    <row r="12" spans="1:7" ht="23.25">
      <c r="A12" s="7" t="s">
        <v>15</v>
      </c>
      <c r="B12" s="7">
        <v>1000000</v>
      </c>
      <c r="C12" s="7">
        <v>92608</v>
      </c>
      <c r="D12" s="7">
        <v>92608</v>
      </c>
      <c r="E12" s="8" t="str">
        <f t="shared" si="0"/>
        <v>-</v>
      </c>
      <c r="F12" s="7">
        <f t="shared" si="1"/>
        <v>907392</v>
      </c>
      <c r="G12" s="6"/>
    </row>
    <row r="13" spans="1:7" ht="23.25">
      <c r="A13" s="7" t="s">
        <v>16</v>
      </c>
      <c r="B13" s="7">
        <v>200000000</v>
      </c>
      <c r="C13" s="7">
        <v>15756132.970000001</v>
      </c>
      <c r="D13" s="7">
        <v>15756132.970000001</v>
      </c>
      <c r="E13" s="8" t="str">
        <f t="shared" si="0"/>
        <v>-</v>
      </c>
      <c r="F13" s="7">
        <f t="shared" si="1"/>
        <v>184243867.03</v>
      </c>
      <c r="G13" s="6"/>
    </row>
    <row r="14" spans="1:7" ht="23.25">
      <c r="A14" s="7" t="s">
        <v>17</v>
      </c>
      <c r="B14" s="7">
        <v>11000000</v>
      </c>
      <c r="C14" s="7">
        <v>977599.25</v>
      </c>
      <c r="D14" s="7">
        <v>977599.25</v>
      </c>
      <c r="E14" s="8" t="str">
        <f t="shared" si="0"/>
        <v>-</v>
      </c>
      <c r="F14" s="7">
        <f t="shared" si="1"/>
        <v>10022400.75</v>
      </c>
      <c r="G14" s="6"/>
    </row>
    <row r="15" spans="1:7" ht="23.25">
      <c r="A15" s="7" t="s">
        <v>18</v>
      </c>
      <c r="B15" s="10">
        <v>15200000000</v>
      </c>
      <c r="C15" s="7">
        <v>126984840.45</v>
      </c>
      <c r="D15" s="7">
        <v>126984840.45</v>
      </c>
      <c r="E15" s="8" t="str">
        <f>IF(D15&gt;B15,"+","-")</f>
        <v>-</v>
      </c>
      <c r="F15" s="7">
        <f>ABS(D15-B15)</f>
        <v>15073015159.549999</v>
      </c>
      <c r="G15" s="6"/>
    </row>
    <row r="16" spans="1:7" ht="23.25">
      <c r="A16" s="7" t="s">
        <v>19</v>
      </c>
      <c r="B16" s="11">
        <v>17005000000</v>
      </c>
      <c r="C16" s="11">
        <v>185897278.41</v>
      </c>
      <c r="D16" s="11">
        <v>185897278.41</v>
      </c>
      <c r="E16" s="12" t="str">
        <f t="shared" si="0"/>
        <v>-</v>
      </c>
      <c r="F16" s="11">
        <f t="shared" si="1"/>
        <v>16819102721.59</v>
      </c>
      <c r="G16" s="6"/>
    </row>
    <row r="17" spans="1:7" ht="23.25">
      <c r="A17" s="7" t="s">
        <v>20</v>
      </c>
      <c r="B17" s="4"/>
      <c r="C17" s="4"/>
      <c r="D17" s="4"/>
      <c r="E17" s="5"/>
      <c r="F17" s="4"/>
      <c r="G17" s="6"/>
    </row>
    <row r="18" spans="1:7" s="9" customFormat="1" ht="23.25">
      <c r="A18" s="7" t="s">
        <v>21</v>
      </c>
      <c r="B18" s="13">
        <v>33800000000</v>
      </c>
      <c r="C18" s="7">
        <v>2548419090.1399999</v>
      </c>
      <c r="D18" s="7">
        <v>2548419090.1399999</v>
      </c>
      <c r="E18" s="8" t="str">
        <f t="shared" ref="E18:E27" si="2">IF(D18&gt;B18,"+","-")</f>
        <v>-</v>
      </c>
      <c r="F18" s="7">
        <f t="shared" ref="F18:F27" si="3">ABS(D18-B18)</f>
        <v>31251580909.860001</v>
      </c>
      <c r="G18" s="6"/>
    </row>
    <row r="19" spans="1:7" ht="23.25">
      <c r="A19" s="7" t="s">
        <v>22</v>
      </c>
      <c r="B19" s="13">
        <v>15600000000</v>
      </c>
      <c r="C19" s="14">
        <v>1213057861.9200001</v>
      </c>
      <c r="D19" s="7">
        <v>1213057861.9200001</v>
      </c>
      <c r="E19" s="15" t="str">
        <f t="shared" si="2"/>
        <v>-</v>
      </c>
      <c r="F19" s="7">
        <f t="shared" si="3"/>
        <v>14386942138.08</v>
      </c>
      <c r="G19" s="6"/>
    </row>
    <row r="20" spans="1:7" ht="23.25">
      <c r="A20" s="7" t="s">
        <v>23</v>
      </c>
      <c r="B20" s="13">
        <v>4000000000</v>
      </c>
      <c r="C20" s="14">
        <v>311419383.81999999</v>
      </c>
      <c r="D20" s="14">
        <v>311419383.81999999</v>
      </c>
      <c r="E20" s="8" t="s">
        <v>7</v>
      </c>
      <c r="F20" s="7">
        <f t="shared" si="3"/>
        <v>3688580616.1799998</v>
      </c>
      <c r="G20" s="6"/>
    </row>
    <row r="21" spans="1:7" ht="23.25">
      <c r="A21" s="7" t="s">
        <v>24</v>
      </c>
      <c r="B21" s="16">
        <v>11000000000</v>
      </c>
      <c r="C21" s="14">
        <v>515419993</v>
      </c>
      <c r="D21" s="17">
        <v>515419993</v>
      </c>
      <c r="E21" s="8" t="str">
        <f t="shared" si="2"/>
        <v>-</v>
      </c>
      <c r="F21" s="7">
        <f t="shared" si="3"/>
        <v>10484580007</v>
      </c>
      <c r="G21" s="6"/>
    </row>
    <row r="22" spans="1:7" ht="23.25">
      <c r="A22" s="18" t="s">
        <v>25</v>
      </c>
      <c r="B22" s="16"/>
      <c r="C22" s="7"/>
      <c r="D22" s="17"/>
      <c r="E22" s="8"/>
      <c r="F22" s="19"/>
      <c r="G22" s="20"/>
    </row>
    <row r="23" spans="1:7" ht="23.25">
      <c r="A23" s="7" t="s">
        <v>26</v>
      </c>
      <c r="B23" s="13">
        <v>3830000000</v>
      </c>
      <c r="C23" s="7">
        <v>333750666.89999998</v>
      </c>
      <c r="D23" s="7">
        <v>333750666.89999998</v>
      </c>
      <c r="E23" s="8" t="str">
        <f>IF(D23&gt;B23,"+","-")</f>
        <v>-</v>
      </c>
      <c r="F23" s="7">
        <f>ABS(D23-B23)</f>
        <v>3496249333.0999999</v>
      </c>
      <c r="G23" s="6"/>
    </row>
    <row r="24" spans="1:7" ht="23.25">
      <c r="A24" s="7" t="s">
        <v>27</v>
      </c>
      <c r="B24" s="7">
        <v>4800000</v>
      </c>
      <c r="C24" s="14">
        <v>60610</v>
      </c>
      <c r="D24" s="14">
        <v>60610</v>
      </c>
      <c r="E24" s="8" t="s">
        <v>7</v>
      </c>
      <c r="F24" s="7">
        <f>ABS(D24-B24)</f>
        <v>4739390</v>
      </c>
      <c r="G24" s="6"/>
    </row>
    <row r="25" spans="1:7" ht="23.25">
      <c r="A25" s="7" t="s">
        <v>28</v>
      </c>
      <c r="B25" s="7">
        <v>200000</v>
      </c>
      <c r="C25" s="14">
        <v>9830</v>
      </c>
      <c r="D25" s="14">
        <v>9830</v>
      </c>
      <c r="E25" s="8" t="s">
        <v>7</v>
      </c>
      <c r="F25" s="7">
        <f>ABS(D25-B25)</f>
        <v>190170</v>
      </c>
      <c r="G25" s="6"/>
    </row>
    <row r="26" spans="1:7" ht="23.25">
      <c r="A26" s="7" t="s">
        <v>29</v>
      </c>
      <c r="B26" s="7">
        <v>65000000</v>
      </c>
      <c r="C26" s="7">
        <v>6546507.5</v>
      </c>
      <c r="D26" s="7">
        <v>6546507.5</v>
      </c>
      <c r="E26" s="8" t="str">
        <f>IF(D26&gt;B26,"+","-")</f>
        <v>-</v>
      </c>
      <c r="F26" s="7">
        <f>ABS(D26-B26)</f>
        <v>58453492.5</v>
      </c>
      <c r="G26" s="6"/>
    </row>
    <row r="27" spans="1:7" ht="23.25">
      <c r="A27" s="7" t="s">
        <v>30</v>
      </c>
      <c r="B27" s="21">
        <v>68300000000</v>
      </c>
      <c r="C27" s="21">
        <v>4928683943.2799997</v>
      </c>
      <c r="D27" s="21">
        <v>4928683943.2799997</v>
      </c>
      <c r="E27" s="12" t="str">
        <f t="shared" si="2"/>
        <v>-</v>
      </c>
      <c r="F27" s="11">
        <f t="shared" si="3"/>
        <v>63371316056.720001</v>
      </c>
      <c r="G27" s="6"/>
    </row>
    <row r="28" spans="1:7" ht="23.25">
      <c r="A28" s="22" t="s">
        <v>31</v>
      </c>
      <c r="B28" s="23">
        <v>85305000000</v>
      </c>
      <c r="C28" s="23">
        <v>5114581221.6899996</v>
      </c>
      <c r="D28" s="23">
        <v>5114581221.6899996</v>
      </c>
      <c r="E28" s="24" t="str">
        <f>IF(D28&gt;B28,"+","-")</f>
        <v>-</v>
      </c>
      <c r="F28" s="23">
        <f>ABS(D28-B28)</f>
        <v>80190418778.309998</v>
      </c>
      <c r="G28" s="6"/>
    </row>
    <row r="29" spans="1:7" ht="23.25">
      <c r="A29" s="7" t="s">
        <v>32</v>
      </c>
      <c r="B29" s="4"/>
      <c r="C29" s="4"/>
      <c r="D29" s="4"/>
      <c r="E29" s="5"/>
      <c r="F29" s="4"/>
      <c r="G29" s="6"/>
    </row>
    <row r="30" spans="1:7" ht="23.25">
      <c r="A30" s="7" t="s">
        <v>33</v>
      </c>
      <c r="B30" s="7"/>
      <c r="C30" s="7"/>
      <c r="D30" s="7"/>
      <c r="E30" s="8"/>
      <c r="F30" s="7"/>
      <c r="G30" s="6"/>
    </row>
    <row r="31" spans="1:7" s="9" customFormat="1" ht="23.25">
      <c r="A31" s="7" t="s">
        <v>34</v>
      </c>
      <c r="B31" s="7">
        <v>800000000</v>
      </c>
      <c r="C31" s="7">
        <v>4974446</v>
      </c>
      <c r="D31" s="7">
        <v>49744046</v>
      </c>
      <c r="E31" s="8" t="str">
        <f t="shared" ref="E31:E38" si="4">IF(D31&gt;B31,"+","-")</f>
        <v>-</v>
      </c>
      <c r="F31" s="7">
        <f t="shared" ref="F31:F42" si="5">ABS(D31-B31)</f>
        <v>750255954</v>
      </c>
      <c r="G31" s="6"/>
    </row>
    <row r="32" spans="1:7" ht="23.25">
      <c r="A32" s="7" t="s">
        <v>35</v>
      </c>
      <c r="B32" s="7">
        <v>42700000</v>
      </c>
      <c r="C32" s="7">
        <v>2856250</v>
      </c>
      <c r="D32" s="7">
        <v>2856250</v>
      </c>
      <c r="E32" s="8" t="str">
        <f t="shared" si="4"/>
        <v>-</v>
      </c>
      <c r="F32" s="7">
        <f t="shared" si="5"/>
        <v>39843750</v>
      </c>
      <c r="G32" s="6"/>
    </row>
    <row r="33" spans="1:7" ht="23.25">
      <c r="A33" s="7" t="s">
        <v>36</v>
      </c>
      <c r="B33" s="7">
        <v>36000000</v>
      </c>
      <c r="C33" s="7">
        <v>1351249.85</v>
      </c>
      <c r="D33" s="7">
        <v>1351249.85</v>
      </c>
      <c r="E33" s="8" t="str">
        <f t="shared" si="4"/>
        <v>-</v>
      </c>
      <c r="F33" s="7">
        <f t="shared" si="5"/>
        <v>34648750.149999999</v>
      </c>
      <c r="G33" s="6"/>
    </row>
    <row r="34" spans="1:7" s="9" customFormat="1" ht="23.25">
      <c r="A34" s="7" t="s">
        <v>37</v>
      </c>
      <c r="B34" s="7">
        <v>60000000</v>
      </c>
      <c r="C34" s="7">
        <v>3707101.87</v>
      </c>
      <c r="D34" s="7">
        <v>3707101.87</v>
      </c>
      <c r="E34" s="8" t="str">
        <f t="shared" si="4"/>
        <v>-</v>
      </c>
      <c r="F34" s="7">
        <f t="shared" si="5"/>
        <v>56292898.130000003</v>
      </c>
      <c r="G34" s="6"/>
    </row>
    <row r="35" spans="1:7" ht="23.25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3.25">
      <c r="A36" s="7" t="s">
        <v>39</v>
      </c>
      <c r="B36" s="7">
        <v>72000000</v>
      </c>
      <c r="C36" s="7">
        <v>6262540</v>
      </c>
      <c r="D36" s="7">
        <v>6262540</v>
      </c>
      <c r="E36" s="8" t="str">
        <f t="shared" si="4"/>
        <v>-</v>
      </c>
      <c r="F36" s="7">
        <f t="shared" si="5"/>
        <v>65737460</v>
      </c>
      <c r="G36" s="6"/>
    </row>
    <row r="37" spans="1:7" ht="23.25">
      <c r="A37" s="7" t="s">
        <v>40</v>
      </c>
      <c r="B37" s="25">
        <v>900000</v>
      </c>
      <c r="C37" s="7">
        <v>45610</v>
      </c>
      <c r="D37" s="7">
        <v>45610</v>
      </c>
      <c r="E37" s="8" t="str">
        <f t="shared" si="4"/>
        <v>-</v>
      </c>
      <c r="F37" s="7">
        <f t="shared" si="5"/>
        <v>854390</v>
      </c>
      <c r="G37" s="6"/>
    </row>
    <row r="38" spans="1:7" ht="23.25">
      <c r="A38" s="7" t="s">
        <v>41</v>
      </c>
      <c r="B38" s="25">
        <v>13000000</v>
      </c>
      <c r="C38" s="7">
        <v>981600</v>
      </c>
      <c r="D38" s="7">
        <v>981600</v>
      </c>
      <c r="E38" s="8" t="str">
        <f t="shared" si="4"/>
        <v>-</v>
      </c>
      <c r="F38" s="7">
        <f t="shared" si="5"/>
        <v>12018400</v>
      </c>
      <c r="G38" s="6"/>
    </row>
    <row r="39" spans="1:7" s="9" customFormat="1" ht="23.25">
      <c r="A39" s="7" t="s">
        <v>42</v>
      </c>
      <c r="B39" s="7">
        <v>85000</v>
      </c>
      <c r="C39" s="14" t="s">
        <v>7</v>
      </c>
      <c r="D39" s="14" t="s">
        <v>7</v>
      </c>
      <c r="E39" s="8" t="s">
        <v>7</v>
      </c>
      <c r="F39" s="7">
        <f>B39</f>
        <v>85000</v>
      </c>
      <c r="G39" s="6"/>
    </row>
    <row r="40" spans="1:7" s="9" customFormat="1" ht="23.25">
      <c r="A40" s="7" t="s">
        <v>43</v>
      </c>
      <c r="B40" s="7">
        <v>20000</v>
      </c>
      <c r="C40" s="14">
        <v>0</v>
      </c>
      <c r="D40" s="14">
        <v>0</v>
      </c>
      <c r="E40" s="8" t="s">
        <v>7</v>
      </c>
      <c r="F40" s="7">
        <f t="shared" si="5"/>
        <v>20000</v>
      </c>
      <c r="G40" s="6"/>
    </row>
    <row r="41" spans="1:7" s="9" customFormat="1" ht="23.25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3.25">
      <c r="A42" s="7" t="s">
        <v>45</v>
      </c>
      <c r="B42" s="7">
        <v>13000000</v>
      </c>
      <c r="C42" s="14">
        <v>0</v>
      </c>
      <c r="D42" s="14">
        <v>0</v>
      </c>
      <c r="E42" s="8" t="s">
        <v>7</v>
      </c>
      <c r="F42" s="7">
        <f t="shared" si="5"/>
        <v>13000000</v>
      </c>
      <c r="G42" s="6"/>
    </row>
    <row r="43" spans="1:7" ht="23.25">
      <c r="A43" s="23"/>
      <c r="B43" s="23"/>
      <c r="C43" s="23"/>
      <c r="D43" s="23"/>
      <c r="E43" s="24"/>
      <c r="F43" s="23"/>
      <c r="G43" s="6"/>
    </row>
    <row r="44" spans="1:7" ht="23.25">
      <c r="A44" s="17"/>
      <c r="B44" s="25"/>
      <c r="C44" s="17"/>
      <c r="D44" s="17"/>
      <c r="E44" s="26"/>
      <c r="F44" s="17"/>
      <c r="G44" s="6"/>
    </row>
    <row r="45" spans="1:7" ht="23.25">
      <c r="A45" s="52" t="s">
        <v>46</v>
      </c>
      <c r="B45" s="52"/>
      <c r="C45" s="52"/>
      <c r="D45" s="52"/>
      <c r="E45" s="52"/>
      <c r="F45" s="52"/>
      <c r="G45" s="6"/>
    </row>
    <row r="46" spans="1:7" ht="23.25">
      <c r="A46" s="52"/>
      <c r="B46" s="52"/>
      <c r="C46" s="52"/>
      <c r="D46" s="52"/>
      <c r="E46" s="52"/>
      <c r="F46" s="52"/>
      <c r="G46" s="6"/>
    </row>
    <row r="47" spans="1:7" s="9" customFormat="1" ht="23.2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>
      <c r="A48" s="3"/>
      <c r="B48" s="3" t="str">
        <f>+B5</f>
        <v>ปี 2568</v>
      </c>
      <c r="C48" s="3"/>
      <c r="D48" s="3"/>
      <c r="E48" s="3" t="s">
        <v>7</v>
      </c>
      <c r="F48" s="3" t="s">
        <v>47</v>
      </c>
      <c r="G48" s="6"/>
    </row>
    <row r="49" spans="1:7" s="9" customFormat="1" ht="23.25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3.25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3.25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>
      <c r="A52" s="7" t="s">
        <v>51</v>
      </c>
      <c r="B52" s="7">
        <v>104300000</v>
      </c>
      <c r="C52" s="7">
        <v>6460192</v>
      </c>
      <c r="D52" s="7">
        <v>6460192</v>
      </c>
      <c r="E52" s="8" t="str">
        <f t="shared" si="6"/>
        <v>-</v>
      </c>
      <c r="F52" s="7">
        <f t="shared" si="7"/>
        <v>97839808</v>
      </c>
      <c r="G52" s="6"/>
    </row>
    <row r="53" spans="1:7" s="9" customFormat="1" ht="23.25">
      <c r="A53" s="7" t="s">
        <v>52</v>
      </c>
      <c r="B53" s="7">
        <v>290000</v>
      </c>
      <c r="C53" s="14">
        <v>51489.75</v>
      </c>
      <c r="D53" s="14">
        <v>51489.72</v>
      </c>
      <c r="E53" s="8" t="s">
        <v>7</v>
      </c>
      <c r="F53" s="7">
        <f t="shared" si="7"/>
        <v>238510.28</v>
      </c>
      <c r="G53" s="6"/>
    </row>
    <row r="54" spans="1:7" s="9" customFormat="1" ht="23.25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3.25">
      <c r="A55" s="7" t="s">
        <v>54</v>
      </c>
      <c r="B55" s="11">
        <f>SUM(B31:B42)+SUM(B49:B54)</f>
        <v>2170000000</v>
      </c>
      <c r="C55" s="11">
        <v>71460079.469999999</v>
      </c>
      <c r="D55" s="11">
        <v>71460079.469999999</v>
      </c>
      <c r="E55" s="12" t="str">
        <f t="shared" si="6"/>
        <v>-</v>
      </c>
      <c r="F55" s="11">
        <f t="shared" si="7"/>
        <v>2098539920.53</v>
      </c>
      <c r="G55" s="6"/>
    </row>
    <row r="56" spans="1:7" ht="23.25">
      <c r="A56" s="7" t="s">
        <v>55</v>
      </c>
      <c r="B56" s="7"/>
      <c r="C56" s="7"/>
      <c r="D56" s="7"/>
      <c r="E56" s="8"/>
      <c r="F56" s="7"/>
      <c r="G56" s="6"/>
    </row>
    <row r="57" spans="1:7" ht="23.25">
      <c r="A57" s="7" t="s">
        <v>56</v>
      </c>
      <c r="B57" s="7">
        <v>138000000</v>
      </c>
      <c r="C57" s="7">
        <v>11436561.699999999</v>
      </c>
      <c r="D57" s="7">
        <v>11436561.699999999</v>
      </c>
      <c r="E57" s="8" t="str">
        <f>IF(D57&gt;B57,"+","-")</f>
        <v>-</v>
      </c>
      <c r="F57" s="7">
        <f>ABS(D57-B57)</f>
        <v>126563438.3</v>
      </c>
      <c r="G57" s="6"/>
    </row>
    <row r="58" spans="1:7" ht="23.25">
      <c r="A58" s="7" t="s">
        <v>57</v>
      </c>
      <c r="B58" s="7">
        <v>22000000</v>
      </c>
      <c r="C58" s="7">
        <v>2116104</v>
      </c>
      <c r="D58" s="7">
        <v>2116104</v>
      </c>
      <c r="E58" s="8" t="str">
        <f t="shared" ref="E58:E63" si="8">IF(D58&gt;B58,"+","-")</f>
        <v>-</v>
      </c>
      <c r="F58" s="7">
        <f t="shared" ref="F58:F65" si="9">ABS(D58-B58)</f>
        <v>19883896</v>
      </c>
      <c r="G58" s="6"/>
    </row>
    <row r="59" spans="1:7" ht="23.25">
      <c r="A59" s="7" t="s">
        <v>58</v>
      </c>
      <c r="B59" s="7">
        <v>250000</v>
      </c>
      <c r="C59" s="7">
        <v>17340</v>
      </c>
      <c r="D59" s="7">
        <v>17340</v>
      </c>
      <c r="E59" s="8" t="str">
        <f t="shared" si="8"/>
        <v>-</v>
      </c>
      <c r="F59" s="7">
        <f t="shared" si="9"/>
        <v>232660</v>
      </c>
      <c r="G59" s="6"/>
    </row>
    <row r="60" spans="1:7" ht="23.25">
      <c r="A60" s="7" t="s">
        <v>59</v>
      </c>
      <c r="B60" s="7">
        <v>3000000</v>
      </c>
      <c r="C60" s="14">
        <v>191000</v>
      </c>
      <c r="D60" s="7">
        <v>191000</v>
      </c>
      <c r="E60" s="8" t="str">
        <f t="shared" si="8"/>
        <v>-</v>
      </c>
      <c r="F60" s="7">
        <f t="shared" si="9"/>
        <v>2809000</v>
      </c>
      <c r="G60" s="6"/>
    </row>
    <row r="61" spans="1:7" ht="23.25">
      <c r="A61" s="7" t="s">
        <v>60</v>
      </c>
      <c r="B61" s="7">
        <v>300000</v>
      </c>
      <c r="C61" s="7">
        <v>9000</v>
      </c>
      <c r="D61" s="7">
        <v>9000</v>
      </c>
      <c r="E61" s="8" t="str">
        <f t="shared" si="8"/>
        <v>-</v>
      </c>
      <c r="F61" s="7">
        <f t="shared" si="9"/>
        <v>291000</v>
      </c>
      <c r="G61" s="6"/>
    </row>
    <row r="62" spans="1:7" ht="23.25">
      <c r="A62" s="7" t="s">
        <v>61</v>
      </c>
      <c r="B62" s="7">
        <v>1450000</v>
      </c>
      <c r="C62" s="14">
        <v>108500</v>
      </c>
      <c r="D62" s="7">
        <v>108500</v>
      </c>
      <c r="E62" s="8" t="str">
        <f t="shared" si="8"/>
        <v>-</v>
      </c>
      <c r="F62" s="7">
        <f t="shared" si="9"/>
        <v>1341500</v>
      </c>
      <c r="G62" s="6"/>
    </row>
    <row r="63" spans="1:7" ht="23.25">
      <c r="A63" s="7" t="s">
        <v>62</v>
      </c>
      <c r="B63" s="7">
        <v>15000000</v>
      </c>
      <c r="C63" s="7">
        <v>1575466</v>
      </c>
      <c r="D63" s="7">
        <v>1575466</v>
      </c>
      <c r="E63" s="8" t="str">
        <f t="shared" si="8"/>
        <v>-</v>
      </c>
      <c r="F63" s="7">
        <f t="shared" si="9"/>
        <v>13424534</v>
      </c>
      <c r="G63" s="6"/>
    </row>
    <row r="64" spans="1:7" ht="23.25">
      <c r="A64" s="7" t="s">
        <v>63</v>
      </c>
      <c r="B64" s="7"/>
      <c r="C64" s="7"/>
      <c r="D64" s="7"/>
      <c r="E64" s="8"/>
      <c r="F64" s="7"/>
      <c r="G64" s="6"/>
    </row>
    <row r="65" spans="1:7" ht="23.25">
      <c r="A65" s="7" t="s">
        <v>64</v>
      </c>
      <c r="B65" s="11">
        <f>SUM(B57:B63)</f>
        <v>180000000</v>
      </c>
      <c r="C65" s="11">
        <v>15453971.699999999</v>
      </c>
      <c r="D65" s="11">
        <v>15453971.699999999</v>
      </c>
      <c r="E65" s="12" t="str">
        <f>IF(D65&gt;B65,"+","-")</f>
        <v>-</v>
      </c>
      <c r="F65" s="11">
        <f t="shared" si="9"/>
        <v>164546028.30000001</v>
      </c>
      <c r="G65" s="6"/>
    </row>
    <row r="66" spans="1:7" ht="23.25">
      <c r="A66" s="7" t="s">
        <v>65</v>
      </c>
      <c r="B66" s="7"/>
      <c r="C66" s="7"/>
      <c r="D66" s="7"/>
      <c r="E66" s="8"/>
      <c r="F66" s="7"/>
      <c r="G66" s="6"/>
    </row>
    <row r="67" spans="1:7" ht="23.25">
      <c r="A67" s="7" t="s">
        <v>66</v>
      </c>
      <c r="B67" s="7">
        <v>90000000</v>
      </c>
      <c r="C67" s="7">
        <v>6874314.5</v>
      </c>
      <c r="D67" s="7">
        <v>6874314.5</v>
      </c>
      <c r="E67" s="8" t="str">
        <f>IF(D67&gt;B67,"+","-")</f>
        <v>-</v>
      </c>
      <c r="F67" s="7">
        <f>ABS(D67-B67)</f>
        <v>83125685.5</v>
      </c>
      <c r="G67" s="6"/>
    </row>
    <row r="68" spans="1:7" s="9" customFormat="1" ht="23.25">
      <c r="A68" s="7" t="s">
        <v>67</v>
      </c>
      <c r="B68" s="11">
        <f>+B67</f>
        <v>90000000</v>
      </c>
      <c r="C68" s="11">
        <v>6874314.5</v>
      </c>
      <c r="D68" s="11">
        <v>6874314.5</v>
      </c>
      <c r="E68" s="12" t="str">
        <f t="shared" ref="E68:E82" si="10">IF(D68&gt;B68,"+","-")</f>
        <v>-</v>
      </c>
      <c r="F68" s="11">
        <f>ABS(D68-B68)</f>
        <v>83125685.5</v>
      </c>
      <c r="G68" s="6"/>
    </row>
    <row r="69" spans="1:7" ht="23.25">
      <c r="A69" s="7" t="s">
        <v>68</v>
      </c>
      <c r="B69" s="7"/>
      <c r="C69" s="7"/>
      <c r="D69" s="7"/>
      <c r="E69" s="8"/>
      <c r="F69" s="7"/>
      <c r="G69" s="6"/>
    </row>
    <row r="70" spans="1:7" ht="23.25">
      <c r="A70" s="7" t="s">
        <v>69</v>
      </c>
      <c r="B70" s="7">
        <v>15000000</v>
      </c>
      <c r="C70" s="7">
        <v>2043696</v>
      </c>
      <c r="D70" s="7">
        <v>2043696</v>
      </c>
      <c r="E70" s="8" t="str">
        <f t="shared" si="10"/>
        <v>-</v>
      </c>
      <c r="F70" s="7">
        <f t="shared" ref="F70:F83" si="11">ABS(D70-B70)</f>
        <v>12956304</v>
      </c>
      <c r="G70" s="6"/>
    </row>
    <row r="71" spans="1:7" ht="23.25">
      <c r="A71" s="7" t="s">
        <v>70</v>
      </c>
      <c r="B71" s="7">
        <v>500000</v>
      </c>
      <c r="C71" s="7">
        <v>11454</v>
      </c>
      <c r="D71" s="7">
        <v>11454</v>
      </c>
      <c r="E71" s="8" t="str">
        <f t="shared" si="10"/>
        <v>-</v>
      </c>
      <c r="F71" s="7">
        <f t="shared" si="11"/>
        <v>488546</v>
      </c>
      <c r="G71" s="6"/>
    </row>
    <row r="72" spans="1:7" s="9" customFormat="1" ht="23.25">
      <c r="A72" s="7" t="s">
        <v>71</v>
      </c>
      <c r="B72" s="7">
        <v>800000</v>
      </c>
      <c r="C72" s="14">
        <v>21680</v>
      </c>
      <c r="D72" s="14">
        <v>21680</v>
      </c>
      <c r="E72" s="8" t="s">
        <v>7</v>
      </c>
      <c r="F72" s="7">
        <f t="shared" si="11"/>
        <v>778320</v>
      </c>
      <c r="G72" s="6"/>
    </row>
    <row r="73" spans="1:7" ht="23.25">
      <c r="A73" s="7" t="s">
        <v>72</v>
      </c>
      <c r="B73" s="7">
        <v>6000000</v>
      </c>
      <c r="C73" s="7">
        <v>371542</v>
      </c>
      <c r="D73" s="7">
        <v>371542</v>
      </c>
      <c r="E73" s="8" t="str">
        <f t="shared" si="10"/>
        <v>-</v>
      </c>
      <c r="F73" s="7">
        <f t="shared" si="11"/>
        <v>5628458</v>
      </c>
      <c r="G73" s="6"/>
    </row>
    <row r="74" spans="1:7" ht="23.25">
      <c r="A74" s="7" t="s">
        <v>73</v>
      </c>
      <c r="B74" s="7">
        <v>3350000</v>
      </c>
      <c r="C74" s="14">
        <v>141400</v>
      </c>
      <c r="D74" s="7">
        <v>141400</v>
      </c>
      <c r="E74" s="8" t="str">
        <f t="shared" si="10"/>
        <v>-</v>
      </c>
      <c r="F74" s="7">
        <f t="shared" si="11"/>
        <v>3208600</v>
      </c>
      <c r="G74" s="6"/>
    </row>
    <row r="75" spans="1:7" ht="23.25">
      <c r="A75" s="7" t="s">
        <v>74</v>
      </c>
      <c r="B75" s="7">
        <v>90000</v>
      </c>
      <c r="C75" s="14">
        <v>5500</v>
      </c>
      <c r="D75" s="14">
        <v>5500</v>
      </c>
      <c r="E75" s="8" t="s">
        <v>7</v>
      </c>
      <c r="F75" s="7">
        <f t="shared" si="11"/>
        <v>84500</v>
      </c>
      <c r="G75" s="6"/>
    </row>
    <row r="76" spans="1:7" ht="23.25">
      <c r="A76" s="7" t="s">
        <v>75</v>
      </c>
      <c r="B76" s="7">
        <v>5300000</v>
      </c>
      <c r="C76" s="7">
        <v>254250</v>
      </c>
      <c r="D76" s="7">
        <v>254250</v>
      </c>
      <c r="E76" s="8" t="str">
        <f>IF(D76&gt;B76,"+","-")</f>
        <v>-</v>
      </c>
      <c r="F76" s="7">
        <f>ABS(D76-B76)</f>
        <v>5045750</v>
      </c>
      <c r="G76" s="6"/>
    </row>
    <row r="77" spans="1:7" s="9" customFormat="1" ht="23.25">
      <c r="A77" s="7" t="s">
        <v>76</v>
      </c>
      <c r="B77" s="7">
        <v>13300000</v>
      </c>
      <c r="C77" s="14">
        <v>986485</v>
      </c>
      <c r="D77" s="7">
        <v>986485</v>
      </c>
      <c r="E77" s="8" t="str">
        <f>IF(D77&gt;B77,"+","-")</f>
        <v>-</v>
      </c>
      <c r="F77" s="7">
        <f>ABS(D77-B77)</f>
        <v>12313515</v>
      </c>
      <c r="G77" s="6"/>
    </row>
    <row r="78" spans="1:7" ht="23.25">
      <c r="A78" s="7" t="s">
        <v>77</v>
      </c>
      <c r="B78" s="7">
        <v>40000</v>
      </c>
      <c r="C78" s="14">
        <v>0</v>
      </c>
      <c r="D78" s="14">
        <v>0</v>
      </c>
      <c r="E78" s="8" t="str">
        <f t="shared" si="10"/>
        <v>-</v>
      </c>
      <c r="F78" s="7">
        <f>B78</f>
        <v>40000</v>
      </c>
      <c r="G78" s="6"/>
    </row>
    <row r="79" spans="1:7" ht="23.25">
      <c r="A79" s="7" t="s">
        <v>78</v>
      </c>
      <c r="B79" s="7">
        <v>15500000</v>
      </c>
      <c r="C79" s="14">
        <v>494750</v>
      </c>
      <c r="D79" s="7">
        <v>494750</v>
      </c>
      <c r="E79" s="8" t="str">
        <f t="shared" si="10"/>
        <v>-</v>
      </c>
      <c r="F79" s="7">
        <f t="shared" si="11"/>
        <v>15005250</v>
      </c>
      <c r="G79" s="6"/>
    </row>
    <row r="80" spans="1:7" ht="23.25">
      <c r="A80" s="7" t="s">
        <v>79</v>
      </c>
      <c r="B80" s="7">
        <v>100000</v>
      </c>
      <c r="C80" s="14">
        <v>6485</v>
      </c>
      <c r="D80" s="7">
        <v>6485</v>
      </c>
      <c r="E80" s="8" t="str">
        <f t="shared" si="10"/>
        <v>-</v>
      </c>
      <c r="F80" s="7">
        <f t="shared" si="11"/>
        <v>93515</v>
      </c>
      <c r="G80" s="6"/>
    </row>
    <row r="81" spans="1:7" ht="23.25">
      <c r="A81" s="7" t="s">
        <v>80</v>
      </c>
      <c r="B81" s="7">
        <v>20000</v>
      </c>
      <c r="C81" s="14" t="s">
        <v>7</v>
      </c>
      <c r="D81" s="14" t="s">
        <v>7</v>
      </c>
      <c r="E81" s="8" t="s">
        <v>7</v>
      </c>
      <c r="F81" s="7">
        <f>B81</f>
        <v>20000</v>
      </c>
      <c r="G81" s="6"/>
    </row>
    <row r="82" spans="1:7" ht="23.25">
      <c r="A82" s="7" t="s">
        <v>81</v>
      </c>
      <c r="B82" s="11">
        <f>SUM(B70:B81)</f>
        <v>60000000</v>
      </c>
      <c r="C82" s="11">
        <v>4337242</v>
      </c>
      <c r="D82" s="11">
        <v>4337242</v>
      </c>
      <c r="E82" s="12" t="str">
        <f t="shared" si="10"/>
        <v>-</v>
      </c>
      <c r="F82" s="11">
        <f t="shared" si="11"/>
        <v>55662758</v>
      </c>
      <c r="G82" s="6"/>
    </row>
    <row r="83" spans="1:7" ht="23.25">
      <c r="A83" s="29" t="s">
        <v>82</v>
      </c>
      <c r="B83" s="23">
        <f>+B82+B68+B65+B55</f>
        <v>2500000000</v>
      </c>
      <c r="C83" s="23">
        <v>98125607.670000002</v>
      </c>
      <c r="D83" s="23">
        <v>98125607.670000002</v>
      </c>
      <c r="E83" s="24" t="str">
        <f>IF(D83&gt;B83,"+","-")</f>
        <v>-</v>
      </c>
      <c r="F83" s="11">
        <f t="shared" si="11"/>
        <v>2401874392.3299999</v>
      </c>
      <c r="G83" s="6"/>
    </row>
    <row r="84" spans="1:7" ht="23.25">
      <c r="A84" s="30"/>
      <c r="B84" s="17"/>
      <c r="C84" s="17"/>
      <c r="D84" s="17"/>
      <c r="E84" s="26"/>
      <c r="F84" s="17"/>
      <c r="G84" s="6"/>
    </row>
    <row r="85" spans="1:7" ht="23.25">
      <c r="A85" s="30"/>
      <c r="B85" s="17"/>
      <c r="C85" s="17"/>
      <c r="D85" s="17"/>
      <c r="E85" s="26"/>
      <c r="F85" s="17"/>
      <c r="G85" s="6"/>
    </row>
    <row r="86" spans="1:7" ht="23.25">
      <c r="A86" s="52" t="s">
        <v>83</v>
      </c>
      <c r="B86" s="52"/>
      <c r="C86" s="52"/>
      <c r="D86" s="52"/>
      <c r="E86" s="52"/>
      <c r="F86" s="52"/>
      <c r="G86" s="6"/>
    </row>
    <row r="87" spans="1:7" ht="23.25">
      <c r="A87" s="52"/>
      <c r="B87" s="52"/>
      <c r="C87" s="52"/>
      <c r="D87" s="52"/>
      <c r="E87" s="52"/>
      <c r="F87" s="52"/>
      <c r="G87" s="6"/>
    </row>
    <row r="88" spans="1:7" ht="23.2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>
      <c r="A89" s="3"/>
      <c r="B89" s="3" t="str">
        <f>+B48</f>
        <v>ปี 2568</v>
      </c>
      <c r="C89" s="3"/>
      <c r="D89" s="3"/>
      <c r="E89" s="3" t="s">
        <v>7</v>
      </c>
      <c r="F89" s="3" t="s">
        <v>47</v>
      </c>
      <c r="G89" s="6"/>
    </row>
    <row r="90" spans="1:7" s="9" customFormat="1" ht="23.25">
      <c r="A90" s="31" t="s">
        <v>84</v>
      </c>
      <c r="B90" s="4"/>
      <c r="C90" s="4"/>
      <c r="D90" s="4"/>
      <c r="E90" s="5"/>
      <c r="F90" s="4"/>
      <c r="G90" s="6"/>
    </row>
    <row r="91" spans="1:7" ht="23.25">
      <c r="A91" s="18" t="s">
        <v>85</v>
      </c>
      <c r="B91" s="7">
        <v>100000000</v>
      </c>
      <c r="C91" s="14">
        <v>11399791.07</v>
      </c>
      <c r="D91" s="7">
        <v>11399791.07</v>
      </c>
      <c r="E91" s="8" t="str">
        <f>IF(D91&gt;B91,"+","-")</f>
        <v>-</v>
      </c>
      <c r="F91" s="7">
        <f>ABS(D91-B91)</f>
        <v>88600208.930000007</v>
      </c>
      <c r="G91" s="6"/>
    </row>
    <row r="92" spans="1:7" ht="23.25">
      <c r="A92" s="18" t="s">
        <v>86</v>
      </c>
      <c r="B92" s="7">
        <v>24965000</v>
      </c>
      <c r="C92" s="14">
        <v>2112</v>
      </c>
      <c r="D92" s="14">
        <v>2112</v>
      </c>
      <c r="E92" s="8" t="str">
        <f>IF(D92&gt;B92,"+","-")</f>
        <v>-</v>
      </c>
      <c r="F92" s="7">
        <f>B92</f>
        <v>24965000</v>
      </c>
      <c r="G92" s="6"/>
    </row>
    <row r="93" spans="1:7" ht="23.25">
      <c r="A93" s="18" t="s">
        <v>87</v>
      </c>
      <c r="B93" s="7">
        <v>975000000</v>
      </c>
      <c r="C93" s="14">
        <v>41936.6</v>
      </c>
      <c r="D93" s="7">
        <v>41936.6</v>
      </c>
      <c r="E93" s="8" t="str">
        <f>IF(D93&gt;B93,"+","-")</f>
        <v>-</v>
      </c>
      <c r="F93" s="7">
        <f>ABS(D93-B93)</f>
        <v>974958063.39999998</v>
      </c>
      <c r="G93" s="6"/>
    </row>
    <row r="94" spans="1:7" ht="23.25">
      <c r="A94" s="18" t="s">
        <v>88</v>
      </c>
      <c r="B94" s="7">
        <v>35000</v>
      </c>
      <c r="C94" s="14" t="s">
        <v>7</v>
      </c>
      <c r="D94" s="14" t="s">
        <v>7</v>
      </c>
      <c r="E94" s="8" t="str">
        <f>IF(D94&gt;B94,"+","-")</f>
        <v>+</v>
      </c>
      <c r="F94" s="7">
        <f>B94</f>
        <v>35000</v>
      </c>
      <c r="G94" s="6"/>
    </row>
    <row r="95" spans="1:7" ht="23.25">
      <c r="A95" s="32" t="s">
        <v>89</v>
      </c>
      <c r="B95" s="11">
        <v>1100000000</v>
      </c>
      <c r="C95" s="11">
        <v>1143839.67</v>
      </c>
      <c r="D95" s="11">
        <v>11443839.67</v>
      </c>
      <c r="E95" s="12" t="str">
        <f>IF(D95&gt;B95,"+","-")</f>
        <v>-</v>
      </c>
      <c r="F95" s="11">
        <f>ABS(D95-B95)</f>
        <v>1088556160.3299999</v>
      </c>
      <c r="G95" s="6"/>
    </row>
    <row r="96" spans="1:7" ht="23.25">
      <c r="A96" s="18" t="s">
        <v>90</v>
      </c>
      <c r="B96" s="33"/>
      <c r="C96" s="33"/>
      <c r="D96" s="33"/>
      <c r="E96" s="34"/>
      <c r="F96" s="33"/>
      <c r="G96" s="6"/>
    </row>
    <row r="97" spans="1:7" ht="23.25">
      <c r="A97" s="18" t="s">
        <v>91</v>
      </c>
      <c r="B97" s="7"/>
      <c r="C97" s="7"/>
      <c r="D97" s="7"/>
      <c r="E97" s="8"/>
      <c r="F97" s="7"/>
      <c r="G97" s="6"/>
    </row>
    <row r="98" spans="1:7" ht="23.25">
      <c r="A98" s="18" t="s">
        <v>92</v>
      </c>
      <c r="B98" s="7">
        <v>50000000</v>
      </c>
      <c r="C98" s="14" t="s">
        <v>7</v>
      </c>
      <c r="D98" s="14" t="s">
        <v>7</v>
      </c>
      <c r="E98" s="14" t="s">
        <v>7</v>
      </c>
      <c r="F98" s="14">
        <f>B98</f>
        <v>50000000</v>
      </c>
      <c r="G98" s="6"/>
    </row>
    <row r="99" spans="1:7" ht="23.25">
      <c r="A99" s="18" t="s">
        <v>93</v>
      </c>
      <c r="B99" s="7">
        <v>0</v>
      </c>
      <c r="C99" s="14" t="s">
        <v>7</v>
      </c>
      <c r="D99" s="14" t="s">
        <v>7</v>
      </c>
      <c r="E99" s="14" t="s">
        <v>7</v>
      </c>
      <c r="F99" s="14">
        <f>B99</f>
        <v>0</v>
      </c>
      <c r="G99" s="6"/>
    </row>
    <row r="100" spans="1:7" ht="23.25">
      <c r="A100" s="32" t="s">
        <v>94</v>
      </c>
      <c r="B100" s="4"/>
      <c r="C100" s="35"/>
      <c r="D100" s="35"/>
      <c r="E100" s="35"/>
      <c r="F100" s="35"/>
      <c r="G100" s="6"/>
    </row>
    <row r="101" spans="1:7" ht="23.25">
      <c r="A101" s="32" t="s">
        <v>95</v>
      </c>
      <c r="B101" s="23">
        <f>SUM(B98:B99)</f>
        <v>50000000</v>
      </c>
      <c r="C101" s="14" t="s">
        <v>7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3.25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3.25">
      <c r="A103" s="18" t="s">
        <v>97</v>
      </c>
      <c r="B103" s="7">
        <v>150000000</v>
      </c>
      <c r="C103" s="7">
        <v>15389005.640000001</v>
      </c>
      <c r="D103" s="7">
        <v>15389005.640000001</v>
      </c>
      <c r="E103" s="38" t="s">
        <v>7</v>
      </c>
      <c r="F103" s="14">
        <f t="shared" si="12"/>
        <v>134610994.36000001</v>
      </c>
      <c r="G103" s="6"/>
    </row>
    <row r="104" spans="1:7" ht="23.25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3.25">
      <c r="A105" s="18" t="s">
        <v>99</v>
      </c>
      <c r="B105" s="7">
        <v>755000000</v>
      </c>
      <c r="C105" s="7">
        <v>1960308524.9300001</v>
      </c>
      <c r="D105" s="7">
        <v>1960308524.9300001</v>
      </c>
      <c r="E105" s="8" t="str">
        <f>IF(D105&gt;B105,"+","-")</f>
        <v>+</v>
      </c>
      <c r="F105" s="14">
        <f t="shared" si="12"/>
        <v>1205308524.9300001</v>
      </c>
      <c r="G105" s="6"/>
    </row>
    <row r="106" spans="1:7" ht="23.25">
      <c r="A106" s="18" t="s">
        <v>100</v>
      </c>
      <c r="B106" s="7">
        <v>15000000</v>
      </c>
      <c r="C106" s="7">
        <v>1779772.1</v>
      </c>
      <c r="D106" s="7">
        <v>1779772.1</v>
      </c>
      <c r="E106" s="8" t="str">
        <f t="shared" ref="E106:E110" si="13">IF(D106&gt;B106,"+","-")</f>
        <v>-</v>
      </c>
      <c r="F106" s="7">
        <f t="shared" si="12"/>
        <v>13220227.9</v>
      </c>
      <c r="G106" s="6"/>
    </row>
    <row r="107" spans="1:7" ht="23.25">
      <c r="A107" s="18" t="s">
        <v>101</v>
      </c>
      <c r="B107" s="7">
        <v>50000000</v>
      </c>
      <c r="C107" s="7">
        <v>8600</v>
      </c>
      <c r="D107" s="7">
        <v>8600</v>
      </c>
      <c r="E107" s="8" t="str">
        <f t="shared" si="13"/>
        <v>-</v>
      </c>
      <c r="F107" s="7">
        <f t="shared" si="12"/>
        <v>49991400</v>
      </c>
      <c r="G107" s="6"/>
    </row>
    <row r="108" spans="1:7" ht="23.25">
      <c r="A108" s="18" t="s">
        <v>102</v>
      </c>
      <c r="B108" s="7">
        <v>70000000</v>
      </c>
      <c r="C108" s="7">
        <v>485752.78</v>
      </c>
      <c r="D108" s="7">
        <v>485752.78</v>
      </c>
      <c r="E108" s="8" t="str">
        <f>IF(D108&gt;B108,"+","-")</f>
        <v>-</v>
      </c>
      <c r="F108" s="7">
        <f>ABS(D108-B108)</f>
        <v>69514247.219999999</v>
      </c>
      <c r="G108" s="6"/>
    </row>
    <row r="109" spans="1:7" ht="23.25">
      <c r="A109" s="39" t="s">
        <v>103</v>
      </c>
      <c r="B109" s="11">
        <v>1045000000</v>
      </c>
      <c r="C109" s="11">
        <v>1977971655.45</v>
      </c>
      <c r="D109" s="11">
        <v>1977971655.45</v>
      </c>
      <c r="E109" s="12" t="str">
        <f t="shared" si="13"/>
        <v>+</v>
      </c>
      <c r="F109" s="11">
        <f t="shared" si="12"/>
        <v>932971655.45000005</v>
      </c>
      <c r="G109" s="6"/>
    </row>
    <row r="110" spans="1:7" ht="23.25">
      <c r="A110" s="40" t="s">
        <v>104</v>
      </c>
      <c r="B110" s="11">
        <v>90000000000</v>
      </c>
      <c r="C110" s="11">
        <v>7202122324.4799995</v>
      </c>
      <c r="D110" s="11">
        <v>7202122324.4799995</v>
      </c>
      <c r="E110" s="12" t="str">
        <f t="shared" si="13"/>
        <v>-</v>
      </c>
      <c r="F110" s="11">
        <f t="shared" si="12"/>
        <v>82797877675.520004</v>
      </c>
      <c r="G110" s="6"/>
    </row>
    <row r="111" spans="1:7" ht="23.25">
      <c r="A111" s="31" t="s">
        <v>105</v>
      </c>
      <c r="B111" s="4"/>
      <c r="C111" s="4"/>
      <c r="D111" s="4"/>
      <c r="E111" s="5"/>
      <c r="F111" s="4"/>
      <c r="G111" s="6"/>
    </row>
    <row r="112" spans="1:7" ht="23.25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3.25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3.25">
      <c r="A114" s="40" t="s">
        <v>108</v>
      </c>
      <c r="B114" s="11">
        <v>90000000000</v>
      </c>
      <c r="C114" s="11">
        <v>7202122324.4799995</v>
      </c>
      <c r="D114" s="11">
        <v>7202122324.4799995</v>
      </c>
      <c r="E114" s="12" t="str">
        <f>IF(D114&gt;B114,"+","-")</f>
        <v>-</v>
      </c>
      <c r="F114" s="11">
        <f>ABS(D114-B114)</f>
        <v>82797877675.520004</v>
      </c>
    </row>
    <row r="115" spans="1:6" ht="23.25">
      <c r="A115" s="43" t="s">
        <v>109</v>
      </c>
      <c r="B115" s="44"/>
      <c r="C115" s="44"/>
      <c r="D115" s="45"/>
      <c r="E115" s="44"/>
      <c r="F115" s="44"/>
    </row>
    <row r="116" spans="1:6" ht="29.25">
      <c r="A116" s="46"/>
      <c r="B116" s="47"/>
      <c r="C116" s="6"/>
      <c r="E116" s="48"/>
      <c r="F116" s="49"/>
    </row>
    <row r="117" spans="1:6" ht="23.25">
      <c r="A117" s="44"/>
      <c r="C117" s="47"/>
      <c r="D117" s="47"/>
      <c r="E117" s="48"/>
      <c r="F117" s="49"/>
    </row>
    <row r="118" spans="1:6" ht="23.25">
      <c r="B118" s="47"/>
      <c r="E118" s="48"/>
      <c r="F118" s="49"/>
    </row>
    <row r="122" spans="1:6">
      <c r="C122" s="47"/>
      <c r="D122" s="47"/>
    </row>
    <row r="196" spans="1:1">
      <c r="A196" s="50"/>
    </row>
    <row r="197" spans="1:1">
      <c r="A197" s="50"/>
    </row>
    <row r="198" spans="1:1">
      <c r="A198" s="50"/>
    </row>
    <row r="199" spans="1:1">
      <c r="A199" s="50"/>
    </row>
    <row r="200" spans="1:1">
      <c r="A200" s="50"/>
    </row>
    <row r="201" spans="1:1">
      <c r="A201" s="50"/>
    </row>
    <row r="202" spans="1:1">
      <c r="A202" s="50"/>
    </row>
    <row r="203" spans="1:1">
      <c r="A203" s="50"/>
    </row>
    <row r="204" spans="1:1">
      <c r="A204" s="50"/>
    </row>
    <row r="205" spans="1:1">
      <c r="A205" s="50"/>
    </row>
    <row r="206" spans="1:1">
      <c r="A206" s="50"/>
    </row>
    <row r="207" spans="1:1">
      <c r="A207" s="50"/>
    </row>
    <row r="208" spans="1:1">
      <c r="A208" s="50"/>
    </row>
    <row r="209" spans="1:1">
      <c r="A209" s="50"/>
    </row>
    <row r="210" spans="1:1">
      <c r="A210" s="50"/>
    </row>
    <row r="211" spans="1:1">
      <c r="A211" s="50"/>
    </row>
    <row r="212" spans="1:1">
      <c r="A212" s="50"/>
    </row>
    <row r="213" spans="1:1">
      <c r="A213" s="50"/>
    </row>
    <row r="214" spans="1:1">
      <c r="A214" s="50"/>
    </row>
    <row r="215" spans="1:1">
      <c r="A215" s="50"/>
    </row>
    <row r="216" spans="1:1">
      <c r="A216" s="50"/>
    </row>
    <row r="217" spans="1:1">
      <c r="A217" s="50"/>
    </row>
    <row r="218" spans="1:1">
      <c r="A218" s="50"/>
    </row>
    <row r="219" spans="1:1">
      <c r="A219" s="50"/>
    </row>
    <row r="220" spans="1:1">
      <c r="A220" s="50"/>
    </row>
    <row r="221" spans="1:1">
      <c r="A221" s="50"/>
    </row>
    <row r="222" spans="1:1">
      <c r="A222" s="50"/>
    </row>
    <row r="223" spans="1:1">
      <c r="A223" s="50"/>
    </row>
    <row r="224" spans="1:1">
      <c r="A224" s="50"/>
    </row>
    <row r="225" spans="1:1">
      <c r="A225" s="50"/>
    </row>
    <row r="226" spans="1:1">
      <c r="A226" s="50"/>
    </row>
    <row r="227" spans="1:1">
      <c r="A227" s="50"/>
    </row>
    <row r="228" spans="1:1">
      <c r="A228" s="50"/>
    </row>
    <row r="229" spans="1:1">
      <c r="A229" s="50"/>
    </row>
    <row r="230" spans="1:1">
      <c r="A230" s="50"/>
    </row>
    <row r="231" spans="1:1">
      <c r="A231" s="50"/>
    </row>
    <row r="232" spans="1:1">
      <c r="A232" s="50"/>
    </row>
    <row r="233" spans="1:1">
      <c r="A233" s="50"/>
    </row>
    <row r="234" spans="1:1">
      <c r="A234" s="50"/>
    </row>
    <row r="235" spans="1:1">
      <c r="A235" s="50"/>
    </row>
    <row r="236" spans="1:1">
      <c r="A236" s="50"/>
    </row>
    <row r="237" spans="1:1">
      <c r="A237" s="50"/>
    </row>
    <row r="238" spans="1:1">
      <c r="A238" s="50"/>
    </row>
    <row r="239" spans="1:1">
      <c r="A239" s="50"/>
    </row>
    <row r="240" spans="1:1">
      <c r="A240" s="50"/>
    </row>
    <row r="241" spans="1:1">
      <c r="A241" s="50"/>
    </row>
    <row r="242" spans="1:1">
      <c r="A242" s="50"/>
    </row>
    <row r="243" spans="1:1">
      <c r="A243" s="50"/>
    </row>
    <row r="244" spans="1:1">
      <c r="A244" s="50"/>
    </row>
    <row r="245" spans="1:1">
      <c r="A245" s="50"/>
    </row>
    <row r="246" spans="1:1">
      <c r="A246" s="50"/>
    </row>
    <row r="247" spans="1:1">
      <c r="A247" s="50"/>
    </row>
    <row r="248" spans="1:1">
      <c r="A248" s="50"/>
    </row>
    <row r="249" spans="1:1">
      <c r="A249" s="50"/>
    </row>
    <row r="250" spans="1:1">
      <c r="A250" s="50"/>
    </row>
    <row r="251" spans="1:1">
      <c r="A251" s="50"/>
    </row>
    <row r="252" spans="1:1">
      <c r="A252" s="50"/>
    </row>
    <row r="253" spans="1:1">
      <c r="A253" s="50"/>
    </row>
    <row r="254" spans="1:1">
      <c r="A254" s="50"/>
    </row>
    <row r="255" spans="1:1">
      <c r="A255" s="50"/>
    </row>
    <row r="256" spans="1:1">
      <c r="A256" s="50"/>
    </row>
    <row r="257" spans="1:1">
      <c r="A257" s="50"/>
    </row>
    <row r="258" spans="1:1">
      <c r="A258" s="50"/>
    </row>
    <row r="259" spans="1:1">
      <c r="A259" s="50"/>
    </row>
    <row r="260" spans="1:1">
      <c r="A260" s="50"/>
    </row>
    <row r="261" spans="1:1">
      <c r="A261" s="50"/>
    </row>
    <row r="262" spans="1:1">
      <c r="A262" s="50"/>
    </row>
    <row r="263" spans="1:1">
      <c r="A263" s="50"/>
    </row>
    <row r="264" spans="1:1">
      <c r="A264" s="50"/>
    </row>
    <row r="265" spans="1:1">
      <c r="A265" s="50"/>
    </row>
    <row r="266" spans="1:1">
      <c r="A266" s="50"/>
    </row>
    <row r="267" spans="1:1">
      <c r="A267" s="50"/>
    </row>
    <row r="268" spans="1:1">
      <c r="A268" s="50"/>
    </row>
    <row r="269" spans="1:1">
      <c r="A269" s="50"/>
    </row>
    <row r="270" spans="1:1">
      <c r="A270" s="50"/>
    </row>
    <row r="271" spans="1:1">
      <c r="A271" s="50"/>
    </row>
    <row r="272" spans="1:1">
      <c r="A272" s="50"/>
    </row>
    <row r="273" spans="1:1">
      <c r="A273" s="50"/>
    </row>
    <row r="274" spans="1:1">
      <c r="A274" s="50"/>
    </row>
    <row r="275" spans="1:1">
      <c r="A275" s="50"/>
    </row>
    <row r="276" spans="1:1">
      <c r="A276" s="50"/>
    </row>
    <row r="277" spans="1:1">
      <c r="A277" s="50"/>
    </row>
    <row r="278" spans="1:1">
      <c r="A278" s="50"/>
    </row>
    <row r="279" spans="1:1">
      <c r="A279" s="50"/>
    </row>
    <row r="280" spans="1:1">
      <c r="A280" s="50"/>
    </row>
    <row r="282" spans="1:1">
      <c r="A282" s="6"/>
    </row>
    <row r="283" spans="1:1">
      <c r="A283" s="6"/>
    </row>
    <row r="284" spans="1:1">
      <c r="A284" s="51"/>
    </row>
    <row r="285" spans="1:1">
      <c r="A285" s="6"/>
    </row>
    <row r="286" spans="1: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286"/>
  <sheetViews>
    <sheetView workbookViewId="0">
      <selection sqref="A1:XFD1048576"/>
    </sheetView>
  </sheetViews>
  <sheetFormatPr defaultRowHeight="20.100000000000001" customHeight="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0.100000000000001" customHeight="1">
      <c r="A1" s="53" t="s">
        <v>0</v>
      </c>
      <c r="B1" s="53"/>
      <c r="C1" s="53"/>
      <c r="D1" s="53"/>
      <c r="E1" s="53"/>
      <c r="F1" s="53"/>
    </row>
    <row r="2" spans="1:7" ht="20.100000000000001" customHeight="1">
      <c r="A2" s="54" t="s">
        <v>112</v>
      </c>
      <c r="B2" s="54"/>
      <c r="C2" s="54"/>
      <c r="D2" s="54"/>
      <c r="E2" s="54"/>
      <c r="F2" s="54"/>
    </row>
    <row r="3" spans="1:7" ht="20.100000000000001" customHeight="1">
      <c r="A3" s="52"/>
      <c r="B3" s="52"/>
      <c r="C3" s="52"/>
      <c r="D3" s="52"/>
      <c r="E3" s="52"/>
      <c r="F3" s="52"/>
    </row>
    <row r="4" spans="1:7" ht="20.10000000000000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0.100000000000001" customHeight="1">
      <c r="A5" s="3"/>
      <c r="B5" s="3" t="s">
        <v>111</v>
      </c>
      <c r="C5" s="3"/>
      <c r="D5" s="3"/>
      <c r="E5" s="3" t="s">
        <v>7</v>
      </c>
      <c r="F5" s="3" t="s">
        <v>8</v>
      </c>
    </row>
    <row r="6" spans="1:7" ht="20.100000000000001" customHeight="1">
      <c r="A6" s="4" t="s">
        <v>9</v>
      </c>
      <c r="B6" s="4"/>
      <c r="C6" s="4"/>
      <c r="D6" s="4"/>
      <c r="E6" s="5"/>
      <c r="F6" s="4"/>
      <c r="G6" s="6"/>
    </row>
    <row r="7" spans="1:7" ht="20.100000000000001" customHeight="1">
      <c r="A7" s="7" t="s">
        <v>10</v>
      </c>
      <c r="B7" s="7"/>
      <c r="C7" s="7"/>
      <c r="D7" s="7"/>
      <c r="E7" s="8"/>
      <c r="F7" s="7"/>
      <c r="G7" s="6"/>
    </row>
    <row r="8" spans="1:7" ht="20.100000000000001" customHeight="1">
      <c r="A8" s="7" t="s">
        <v>11</v>
      </c>
      <c r="B8" s="7"/>
      <c r="C8" s="7"/>
      <c r="D8" s="7"/>
      <c r="E8" s="8"/>
      <c r="F8" s="7"/>
      <c r="G8" s="6"/>
    </row>
    <row r="9" spans="1:7" ht="20.100000000000001" customHeight="1">
      <c r="A9" s="7" t="s">
        <v>12</v>
      </c>
      <c r="B9" s="7">
        <v>3000000</v>
      </c>
      <c r="C9" s="7">
        <v>96916.78</v>
      </c>
      <c r="D9" s="7">
        <v>291015.81</v>
      </c>
      <c r="E9" s="8" t="str">
        <f>IF(D9&gt;B9,"+","-")</f>
        <v>-</v>
      </c>
      <c r="F9" s="7">
        <f>ABS(D9-B9)</f>
        <v>2708984.19</v>
      </c>
      <c r="G9" s="6"/>
    </row>
    <row r="10" spans="1:7" s="9" customFormat="1" ht="20.100000000000001" customHeight="1">
      <c r="A10" s="7" t="s">
        <v>13</v>
      </c>
      <c r="B10" s="7">
        <v>300000000</v>
      </c>
      <c r="C10" s="7">
        <v>9951892.5299999993</v>
      </c>
      <c r="D10" s="7">
        <v>17024168.739999998</v>
      </c>
      <c r="E10" s="8" t="str">
        <f t="shared" ref="E10:E16" si="0">IF(D10&gt;B10,"+","-")</f>
        <v>-</v>
      </c>
      <c r="F10" s="7">
        <f t="shared" ref="F10:F16" si="1">ABS(D10-B10)</f>
        <v>282975831.25999999</v>
      </c>
      <c r="G10" s="6"/>
    </row>
    <row r="11" spans="1:7" ht="20.100000000000001" customHeight="1">
      <c r="A11" s="7" t="s">
        <v>14</v>
      </c>
      <c r="B11" s="7">
        <v>1290000000</v>
      </c>
      <c r="C11" s="7">
        <v>20829789.73</v>
      </c>
      <c r="D11" s="7">
        <v>55649512.229999997</v>
      </c>
      <c r="E11" s="8" t="str">
        <f t="shared" si="0"/>
        <v>-</v>
      </c>
      <c r="F11" s="7">
        <f t="shared" si="1"/>
        <v>1234350487.77</v>
      </c>
      <c r="G11" s="6"/>
    </row>
    <row r="12" spans="1:7" ht="20.100000000000001" customHeight="1">
      <c r="A12" s="7" t="s">
        <v>15</v>
      </c>
      <c r="B12" s="7">
        <v>1000000</v>
      </c>
      <c r="C12" s="7">
        <v>84412</v>
      </c>
      <c r="D12" s="7">
        <v>177020</v>
      </c>
      <c r="E12" s="8" t="str">
        <f t="shared" si="0"/>
        <v>-</v>
      </c>
      <c r="F12" s="7">
        <f t="shared" si="1"/>
        <v>822980</v>
      </c>
      <c r="G12" s="6"/>
    </row>
    <row r="13" spans="1:7" ht="20.100000000000001" customHeight="1">
      <c r="A13" s="7" t="s">
        <v>16</v>
      </c>
      <c r="B13" s="7">
        <v>200000000</v>
      </c>
      <c r="C13" s="7">
        <v>15873605.869999999</v>
      </c>
      <c r="D13" s="7">
        <v>31629738.84</v>
      </c>
      <c r="E13" s="8" t="str">
        <f t="shared" si="0"/>
        <v>-</v>
      </c>
      <c r="F13" s="7">
        <f t="shared" si="1"/>
        <v>168370261.16</v>
      </c>
      <c r="G13" s="6"/>
    </row>
    <row r="14" spans="1:7" ht="20.100000000000001" customHeight="1">
      <c r="A14" s="7" t="s">
        <v>17</v>
      </c>
      <c r="B14" s="7">
        <v>11000000</v>
      </c>
      <c r="C14" s="7">
        <v>660171.25</v>
      </c>
      <c r="D14" s="7">
        <v>1637770.5</v>
      </c>
      <c r="E14" s="8" t="str">
        <f t="shared" si="0"/>
        <v>-</v>
      </c>
      <c r="F14" s="7">
        <f t="shared" si="1"/>
        <v>9362229.5</v>
      </c>
      <c r="G14" s="6"/>
    </row>
    <row r="15" spans="1:7" ht="20.100000000000001" customHeight="1">
      <c r="A15" s="7" t="s">
        <v>18</v>
      </c>
      <c r="B15" s="10">
        <v>15200000000</v>
      </c>
      <c r="C15" s="7">
        <v>30901093.539999999</v>
      </c>
      <c r="D15" s="7">
        <v>157885933.99000001</v>
      </c>
      <c r="E15" s="8" t="str">
        <f>IF(D15&gt;B15,"+","-")</f>
        <v>-</v>
      </c>
      <c r="F15" s="7">
        <f>ABS(D15-B15)</f>
        <v>15042114066.01</v>
      </c>
      <c r="G15" s="6"/>
    </row>
    <row r="16" spans="1:7" ht="20.100000000000001" customHeight="1">
      <c r="A16" s="7" t="s">
        <v>19</v>
      </c>
      <c r="B16" s="11">
        <v>17005000000</v>
      </c>
      <c r="C16" s="11">
        <v>78397881.700000003</v>
      </c>
      <c r="D16" s="11">
        <v>264295160.11000001</v>
      </c>
      <c r="E16" s="12" t="str">
        <f t="shared" si="0"/>
        <v>-</v>
      </c>
      <c r="F16" s="11">
        <f t="shared" si="1"/>
        <v>16740704839.889999</v>
      </c>
      <c r="G16" s="6"/>
    </row>
    <row r="17" spans="1:7" ht="20.100000000000001" customHeight="1">
      <c r="A17" s="7" t="s">
        <v>20</v>
      </c>
      <c r="B17" s="4"/>
      <c r="C17" s="4"/>
      <c r="D17" s="4"/>
      <c r="E17" s="5"/>
      <c r="F17" s="4"/>
      <c r="G17" s="6"/>
    </row>
    <row r="18" spans="1:7" s="9" customFormat="1" ht="20.100000000000001" customHeight="1">
      <c r="A18" s="7" t="s">
        <v>21</v>
      </c>
      <c r="B18" s="13">
        <v>33800000000</v>
      </c>
      <c r="C18" s="7">
        <v>1266413546.97</v>
      </c>
      <c r="D18" s="7">
        <v>3814832637.1100001</v>
      </c>
      <c r="E18" s="8" t="str">
        <f t="shared" ref="E18:E27" si="2">IF(D18&gt;B18,"+","-")</f>
        <v>-</v>
      </c>
      <c r="F18" s="7">
        <f t="shared" ref="F18:F27" si="3">ABS(D18-B18)</f>
        <v>29985167362.889999</v>
      </c>
      <c r="G18" s="6"/>
    </row>
    <row r="19" spans="1:7" ht="20.100000000000001" customHeight="1">
      <c r="A19" s="7" t="s">
        <v>22</v>
      </c>
      <c r="B19" s="13">
        <v>15600000000</v>
      </c>
      <c r="C19" s="14">
        <v>1327852622.0799999</v>
      </c>
      <c r="D19" s="7">
        <v>2540910484</v>
      </c>
      <c r="E19" s="15" t="str">
        <f t="shared" si="2"/>
        <v>-</v>
      </c>
      <c r="F19" s="7">
        <f t="shared" si="3"/>
        <v>13059089516</v>
      </c>
      <c r="G19" s="6"/>
    </row>
    <row r="20" spans="1:7" ht="20.100000000000001" customHeight="1">
      <c r="A20" s="7" t="s">
        <v>23</v>
      </c>
      <c r="B20" s="13">
        <v>4000000000</v>
      </c>
      <c r="C20" s="14">
        <v>329786262.76999998</v>
      </c>
      <c r="D20" s="14">
        <v>641205646.59000003</v>
      </c>
      <c r="E20" s="8" t="s">
        <v>7</v>
      </c>
      <c r="F20" s="7">
        <f t="shared" si="3"/>
        <v>3358794353.4099998</v>
      </c>
      <c r="G20" s="6"/>
    </row>
    <row r="21" spans="1:7" ht="20.100000000000001" customHeight="1">
      <c r="A21" s="7" t="s">
        <v>24</v>
      </c>
      <c r="B21" s="16">
        <v>11000000000</v>
      </c>
      <c r="C21" s="14">
        <v>1047673578</v>
      </c>
      <c r="D21" s="17">
        <v>1563093571</v>
      </c>
      <c r="E21" s="8" t="str">
        <f t="shared" si="2"/>
        <v>-</v>
      </c>
      <c r="F21" s="7">
        <f t="shared" si="3"/>
        <v>9436906429</v>
      </c>
      <c r="G21" s="6"/>
    </row>
    <row r="22" spans="1:7" ht="20.100000000000001" customHeight="1">
      <c r="A22" s="18" t="s">
        <v>25</v>
      </c>
      <c r="B22" s="16"/>
      <c r="C22" s="7"/>
      <c r="D22" s="17"/>
      <c r="E22" s="8"/>
      <c r="F22" s="19"/>
      <c r="G22" s="20"/>
    </row>
    <row r="23" spans="1:7" ht="20.100000000000001" customHeight="1">
      <c r="A23" s="7" t="s">
        <v>26</v>
      </c>
      <c r="B23" s="13">
        <v>3830000000</v>
      </c>
      <c r="C23" s="7">
        <v>293541151.89999998</v>
      </c>
      <c r="D23" s="7">
        <v>627291818.79999995</v>
      </c>
      <c r="E23" s="8" t="str">
        <f>IF(D23&gt;B23,"+","-")</f>
        <v>-</v>
      </c>
      <c r="F23" s="7">
        <f>ABS(D23-B23)</f>
        <v>3202708181.1999998</v>
      </c>
      <c r="G23" s="6"/>
    </row>
    <row r="24" spans="1:7" ht="20.100000000000001" customHeight="1">
      <c r="A24" s="7" t="s">
        <v>27</v>
      </c>
      <c r="B24" s="7">
        <v>4800000</v>
      </c>
      <c r="C24" s="14">
        <v>205903</v>
      </c>
      <c r="D24" s="14">
        <v>266513</v>
      </c>
      <c r="E24" s="8" t="s">
        <v>7</v>
      </c>
      <c r="F24" s="7">
        <f>ABS(D24-B24)</f>
        <v>4533487</v>
      </c>
      <c r="G24" s="6"/>
    </row>
    <row r="25" spans="1:7" ht="20.100000000000001" customHeight="1">
      <c r="A25" s="7" t="s">
        <v>28</v>
      </c>
      <c r="B25" s="7">
        <v>200000</v>
      </c>
      <c r="C25" s="14">
        <v>10240</v>
      </c>
      <c r="D25" s="14">
        <v>20070</v>
      </c>
      <c r="E25" s="8" t="s">
        <v>7</v>
      </c>
      <c r="F25" s="7">
        <f>ABS(D25-B25)</f>
        <v>179930</v>
      </c>
      <c r="G25" s="6"/>
    </row>
    <row r="26" spans="1:7" ht="20.100000000000001" customHeight="1">
      <c r="A26" s="7" t="s">
        <v>29</v>
      </c>
      <c r="B26" s="7">
        <v>65000000</v>
      </c>
      <c r="C26" s="7">
        <v>5810747.5</v>
      </c>
      <c r="D26" s="7">
        <v>12357255</v>
      </c>
      <c r="E26" s="8" t="str">
        <f>IF(D26&gt;B26,"+","-")</f>
        <v>-</v>
      </c>
      <c r="F26" s="7">
        <f>ABS(D26-B26)</f>
        <v>52642745</v>
      </c>
      <c r="G26" s="6"/>
    </row>
    <row r="27" spans="1:7" ht="20.100000000000001" customHeight="1">
      <c r="A27" s="7" t="s">
        <v>30</v>
      </c>
      <c r="B27" s="21">
        <v>68300000000</v>
      </c>
      <c r="C27" s="21">
        <v>4271294052.2199998</v>
      </c>
      <c r="D27" s="21">
        <v>9199977995.5</v>
      </c>
      <c r="E27" s="12" t="str">
        <f t="shared" si="2"/>
        <v>-</v>
      </c>
      <c r="F27" s="11">
        <f t="shared" si="3"/>
        <v>59100022004.5</v>
      </c>
      <c r="G27" s="6"/>
    </row>
    <row r="28" spans="1:7" ht="20.100000000000001" customHeight="1">
      <c r="A28" s="22" t="s">
        <v>31</v>
      </c>
      <c r="B28" s="23">
        <v>85305000000</v>
      </c>
      <c r="C28" s="23">
        <v>4349691933.9200001</v>
      </c>
      <c r="D28" s="23">
        <v>9464273155.6100006</v>
      </c>
      <c r="E28" s="24" t="str">
        <f>IF(D28&gt;B28,"+","-")</f>
        <v>-</v>
      </c>
      <c r="F28" s="23">
        <f>ABS(D28-B28)</f>
        <v>75840726844.389999</v>
      </c>
      <c r="G28" s="6"/>
    </row>
    <row r="29" spans="1:7" ht="20.100000000000001" customHeight="1">
      <c r="A29" s="7" t="s">
        <v>32</v>
      </c>
      <c r="B29" s="4"/>
      <c r="C29" s="4"/>
      <c r="D29" s="4"/>
      <c r="E29" s="5"/>
      <c r="F29" s="4"/>
      <c r="G29" s="6"/>
    </row>
    <row r="30" spans="1:7" ht="20.100000000000001" customHeight="1">
      <c r="A30" s="7" t="s">
        <v>33</v>
      </c>
      <c r="B30" s="7"/>
      <c r="C30" s="7"/>
      <c r="D30" s="7"/>
      <c r="E30" s="8"/>
      <c r="F30" s="7"/>
      <c r="G30" s="6"/>
    </row>
    <row r="31" spans="1:7" s="9" customFormat="1" ht="20.100000000000001" customHeight="1">
      <c r="A31" s="7" t="s">
        <v>34</v>
      </c>
      <c r="B31" s="7">
        <v>800000000</v>
      </c>
      <c r="C31" s="7">
        <v>45946330</v>
      </c>
      <c r="D31" s="7">
        <v>95690376</v>
      </c>
      <c r="E31" s="8" t="str">
        <f t="shared" ref="E31:E38" si="4">IF(D31&gt;B31,"+","-")</f>
        <v>-</v>
      </c>
      <c r="F31" s="7">
        <f t="shared" ref="F31:F42" si="5">ABS(D31-B31)</f>
        <v>704309624</v>
      </c>
      <c r="G31" s="6"/>
    </row>
    <row r="32" spans="1:7" ht="20.100000000000001" customHeight="1">
      <c r="A32" s="7" t="s">
        <v>35</v>
      </c>
      <c r="B32" s="7">
        <v>42700000</v>
      </c>
      <c r="C32" s="7">
        <v>3130800</v>
      </c>
      <c r="D32" s="7">
        <v>5987050</v>
      </c>
      <c r="E32" s="8" t="str">
        <f t="shared" si="4"/>
        <v>-</v>
      </c>
      <c r="F32" s="7">
        <f t="shared" si="5"/>
        <v>36712950</v>
      </c>
      <c r="G32" s="6"/>
    </row>
    <row r="33" spans="1:7" ht="20.100000000000001" customHeight="1">
      <c r="A33" s="7" t="s">
        <v>36</v>
      </c>
      <c r="B33" s="7">
        <v>36000000</v>
      </c>
      <c r="C33" s="7">
        <v>4636062.53</v>
      </c>
      <c r="D33" s="7">
        <v>5987312.3799999999</v>
      </c>
      <c r="E33" s="8" t="str">
        <f t="shared" si="4"/>
        <v>-</v>
      </c>
      <c r="F33" s="7">
        <f t="shared" si="5"/>
        <v>30012687.620000001</v>
      </c>
      <c r="G33" s="6"/>
    </row>
    <row r="34" spans="1:7" s="9" customFormat="1" ht="20.100000000000001" customHeight="1">
      <c r="A34" s="7" t="s">
        <v>37</v>
      </c>
      <c r="B34" s="7">
        <v>60000000</v>
      </c>
      <c r="C34" s="7">
        <v>3802759.13</v>
      </c>
      <c r="D34" s="7">
        <v>7509861</v>
      </c>
      <c r="E34" s="8" t="str">
        <f t="shared" si="4"/>
        <v>-</v>
      </c>
      <c r="F34" s="7">
        <f t="shared" si="5"/>
        <v>52490139</v>
      </c>
      <c r="G34" s="6"/>
    </row>
    <row r="35" spans="1:7" ht="20.100000000000001" customHeight="1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0.100000000000001" customHeight="1">
      <c r="A36" s="7" t="s">
        <v>39</v>
      </c>
      <c r="B36" s="7">
        <v>72000000</v>
      </c>
      <c r="C36" s="7">
        <v>5953740</v>
      </c>
      <c r="D36" s="7">
        <v>12216280</v>
      </c>
      <c r="E36" s="8" t="str">
        <f t="shared" si="4"/>
        <v>-</v>
      </c>
      <c r="F36" s="7">
        <f t="shared" si="5"/>
        <v>59783720</v>
      </c>
      <c r="G36" s="6"/>
    </row>
    <row r="37" spans="1:7" ht="20.100000000000001" customHeight="1">
      <c r="A37" s="7" t="s">
        <v>40</v>
      </c>
      <c r="B37" s="25">
        <v>900000</v>
      </c>
      <c r="C37" s="7">
        <v>47750</v>
      </c>
      <c r="D37" s="7">
        <v>93360</v>
      </c>
      <c r="E37" s="8" t="str">
        <f t="shared" si="4"/>
        <v>-</v>
      </c>
      <c r="F37" s="7">
        <f t="shared" si="5"/>
        <v>806640</v>
      </c>
      <c r="G37" s="6"/>
    </row>
    <row r="38" spans="1:7" ht="20.100000000000001" customHeight="1">
      <c r="A38" s="7" t="s">
        <v>41</v>
      </c>
      <c r="B38" s="25">
        <v>13000000</v>
      </c>
      <c r="C38" s="7">
        <v>864050</v>
      </c>
      <c r="D38" s="7">
        <v>1845650</v>
      </c>
      <c r="E38" s="8" t="str">
        <f t="shared" si="4"/>
        <v>-</v>
      </c>
      <c r="F38" s="7">
        <f t="shared" si="5"/>
        <v>11154350</v>
      </c>
      <c r="G38" s="6"/>
    </row>
    <row r="39" spans="1:7" s="9" customFormat="1" ht="20.100000000000001" customHeight="1">
      <c r="A39" s="7" t="s">
        <v>42</v>
      </c>
      <c r="B39" s="7">
        <v>85000</v>
      </c>
      <c r="C39" s="14" t="s">
        <v>7</v>
      </c>
      <c r="D39" s="14" t="s">
        <v>7</v>
      </c>
      <c r="E39" s="8" t="s">
        <v>7</v>
      </c>
      <c r="F39" s="7">
        <f>B39</f>
        <v>85000</v>
      </c>
      <c r="G39" s="6"/>
    </row>
    <row r="40" spans="1:7" s="9" customFormat="1" ht="20.100000000000001" customHeight="1">
      <c r="A40" s="7" t="s">
        <v>43</v>
      </c>
      <c r="B40" s="7">
        <v>20000</v>
      </c>
      <c r="C40" s="14">
        <v>50</v>
      </c>
      <c r="D40" s="14">
        <v>50</v>
      </c>
      <c r="E40" s="8" t="s">
        <v>7</v>
      </c>
      <c r="F40" s="7">
        <f t="shared" si="5"/>
        <v>19950</v>
      </c>
      <c r="G40" s="6"/>
    </row>
    <row r="41" spans="1:7" s="9" customFormat="1" ht="20.100000000000001" customHeight="1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0.100000000000001" customHeight="1">
      <c r="A42" s="7" t="s">
        <v>45</v>
      </c>
      <c r="B42" s="7">
        <v>13000000</v>
      </c>
      <c r="C42" s="14">
        <v>0</v>
      </c>
      <c r="D42" s="14">
        <v>0</v>
      </c>
      <c r="E42" s="8" t="s">
        <v>7</v>
      </c>
      <c r="F42" s="7">
        <f t="shared" si="5"/>
        <v>13000000</v>
      </c>
      <c r="G42" s="6"/>
    </row>
    <row r="43" spans="1:7" ht="20.100000000000001" customHeight="1">
      <c r="A43" s="23"/>
      <c r="B43" s="23"/>
      <c r="C43" s="23"/>
      <c r="D43" s="23"/>
      <c r="E43" s="24"/>
      <c r="F43" s="23"/>
      <c r="G43" s="6"/>
    </row>
    <row r="44" spans="1:7" ht="20.100000000000001" customHeight="1">
      <c r="A44" s="17"/>
      <c r="B44" s="25"/>
      <c r="C44" s="17"/>
      <c r="D44" s="17"/>
      <c r="E44" s="26"/>
      <c r="F44" s="17"/>
      <c r="G44" s="6"/>
    </row>
    <row r="45" spans="1:7" ht="20.100000000000001" customHeight="1">
      <c r="A45" s="52" t="s">
        <v>46</v>
      </c>
      <c r="B45" s="52"/>
      <c r="C45" s="52"/>
      <c r="D45" s="52"/>
      <c r="E45" s="52"/>
      <c r="F45" s="52"/>
      <c r="G45" s="6"/>
    </row>
    <row r="46" spans="1:7" ht="20.100000000000001" customHeight="1">
      <c r="A46" s="52"/>
      <c r="B46" s="52"/>
      <c r="C46" s="52"/>
      <c r="D46" s="52"/>
      <c r="E46" s="52"/>
      <c r="F46" s="52"/>
      <c r="G46" s="6"/>
    </row>
    <row r="47" spans="1:7" s="9" customFormat="1" ht="20.100000000000001" customHeight="1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0.100000000000001" customHeight="1">
      <c r="A48" s="3"/>
      <c r="B48" s="3" t="str">
        <f>+B5</f>
        <v>ปี 2568</v>
      </c>
      <c r="C48" s="3"/>
      <c r="D48" s="3"/>
      <c r="E48" s="3" t="s">
        <v>7</v>
      </c>
      <c r="F48" s="3" t="s">
        <v>47</v>
      </c>
      <c r="G48" s="6"/>
    </row>
    <row r="49" spans="1:7" s="9" customFormat="1" ht="20.100000000000001" customHeight="1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0.100000000000001" customHeight="1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0.100000000000001" customHeight="1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0.100000000000001" customHeight="1">
      <c r="A52" s="7" t="s">
        <v>51</v>
      </c>
      <c r="B52" s="7">
        <v>104300000</v>
      </c>
      <c r="C52" s="7">
        <v>9554700</v>
      </c>
      <c r="D52" s="7">
        <v>16014892</v>
      </c>
      <c r="E52" s="8" t="str">
        <f t="shared" si="6"/>
        <v>-</v>
      </c>
      <c r="F52" s="7">
        <f t="shared" si="7"/>
        <v>88285108</v>
      </c>
      <c r="G52" s="6"/>
    </row>
    <row r="53" spans="1:7" s="9" customFormat="1" ht="20.100000000000001" customHeight="1">
      <c r="A53" s="7" t="s">
        <v>52</v>
      </c>
      <c r="B53" s="7">
        <v>290000</v>
      </c>
      <c r="C53" s="14">
        <v>39451.5</v>
      </c>
      <c r="D53" s="14">
        <v>90941.25</v>
      </c>
      <c r="E53" s="8" t="s">
        <v>7</v>
      </c>
      <c r="F53" s="7">
        <f t="shared" si="7"/>
        <v>199058.75</v>
      </c>
      <c r="G53" s="6"/>
    </row>
    <row r="54" spans="1:7" s="9" customFormat="1" ht="20.100000000000001" customHeight="1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0.100000000000001" customHeight="1">
      <c r="A55" s="7" t="s">
        <v>54</v>
      </c>
      <c r="B55" s="11">
        <f>SUM(B31:B42)+SUM(B49:B54)</f>
        <v>2170000000</v>
      </c>
      <c r="C55" s="11">
        <v>73975693.159999996</v>
      </c>
      <c r="D55" s="11">
        <v>145435772.63</v>
      </c>
      <c r="E55" s="12" t="str">
        <f t="shared" si="6"/>
        <v>-</v>
      </c>
      <c r="F55" s="11">
        <f t="shared" si="7"/>
        <v>2024564227.3699999</v>
      </c>
      <c r="G55" s="6"/>
    </row>
    <row r="56" spans="1:7" ht="20.100000000000001" customHeight="1">
      <c r="A56" s="7" t="s">
        <v>55</v>
      </c>
      <c r="B56" s="7"/>
      <c r="C56" s="7"/>
      <c r="D56" s="7"/>
      <c r="E56" s="8"/>
      <c r="F56" s="7"/>
      <c r="G56" s="6"/>
    </row>
    <row r="57" spans="1:7" ht="20.100000000000001" customHeight="1">
      <c r="A57" s="7" t="s">
        <v>56</v>
      </c>
      <c r="B57" s="7">
        <v>138000000</v>
      </c>
      <c r="C57" s="7">
        <v>15350099</v>
      </c>
      <c r="D57" s="7">
        <v>26786660.699999999</v>
      </c>
      <c r="E57" s="8" t="str">
        <f>IF(D57&gt;B57,"+","-")</f>
        <v>-</v>
      </c>
      <c r="F57" s="7">
        <f>ABS(D57-B57)</f>
        <v>111213339.3</v>
      </c>
      <c r="G57" s="6"/>
    </row>
    <row r="58" spans="1:7" ht="20.100000000000001" customHeight="1">
      <c r="A58" s="7" t="s">
        <v>57</v>
      </c>
      <c r="B58" s="7">
        <v>22000000</v>
      </c>
      <c r="C58" s="7">
        <v>2267956</v>
      </c>
      <c r="D58" s="7">
        <v>4384060</v>
      </c>
      <c r="E58" s="8" t="str">
        <f t="shared" ref="E58:E63" si="8">IF(D58&gt;B58,"+","-")</f>
        <v>-</v>
      </c>
      <c r="F58" s="7">
        <f t="shared" ref="F58:F65" si="9">ABS(D58-B58)</f>
        <v>17615940</v>
      </c>
      <c r="G58" s="6"/>
    </row>
    <row r="59" spans="1:7" ht="20.100000000000001" customHeight="1">
      <c r="A59" s="7" t="s">
        <v>58</v>
      </c>
      <c r="B59" s="7">
        <v>250000</v>
      </c>
      <c r="C59" s="7">
        <v>37285</v>
      </c>
      <c r="D59" s="7">
        <v>54625</v>
      </c>
      <c r="E59" s="8" t="str">
        <f t="shared" si="8"/>
        <v>-</v>
      </c>
      <c r="F59" s="7">
        <f t="shared" si="9"/>
        <v>195375</v>
      </c>
      <c r="G59" s="6"/>
    </row>
    <row r="60" spans="1:7" ht="20.100000000000001" customHeight="1">
      <c r="A60" s="7" t="s">
        <v>59</v>
      </c>
      <c r="B60" s="7">
        <v>3000000</v>
      </c>
      <c r="C60" s="14">
        <v>312000</v>
      </c>
      <c r="D60" s="7">
        <v>503000</v>
      </c>
      <c r="E60" s="8" t="str">
        <f t="shared" si="8"/>
        <v>-</v>
      </c>
      <c r="F60" s="7">
        <f t="shared" si="9"/>
        <v>2497000</v>
      </c>
      <c r="G60" s="6"/>
    </row>
    <row r="61" spans="1:7" ht="20.100000000000001" customHeight="1">
      <c r="A61" s="7" t="s">
        <v>60</v>
      </c>
      <c r="B61" s="7">
        <v>300000</v>
      </c>
      <c r="C61" s="7">
        <v>34000</v>
      </c>
      <c r="D61" s="7">
        <v>43000</v>
      </c>
      <c r="E61" s="8" t="str">
        <f t="shared" si="8"/>
        <v>-</v>
      </c>
      <c r="F61" s="7">
        <f t="shared" si="9"/>
        <v>257000</v>
      </c>
      <c r="G61" s="6"/>
    </row>
    <row r="62" spans="1:7" ht="20.100000000000001" customHeight="1">
      <c r="A62" s="7" t="s">
        <v>61</v>
      </c>
      <c r="B62" s="7">
        <v>1450000</v>
      </c>
      <c r="C62" s="14">
        <v>109000</v>
      </c>
      <c r="D62" s="7">
        <v>217500</v>
      </c>
      <c r="E62" s="8" t="str">
        <f t="shared" si="8"/>
        <v>-</v>
      </c>
      <c r="F62" s="7">
        <f t="shared" si="9"/>
        <v>1232500</v>
      </c>
      <c r="G62" s="6"/>
    </row>
    <row r="63" spans="1:7" ht="20.100000000000001" customHeight="1">
      <c r="A63" s="7" t="s">
        <v>62</v>
      </c>
      <c r="B63" s="7">
        <v>15000000</v>
      </c>
      <c r="C63" s="7">
        <v>1580986</v>
      </c>
      <c r="D63" s="7">
        <v>3156452</v>
      </c>
      <c r="E63" s="8" t="str">
        <f t="shared" si="8"/>
        <v>-</v>
      </c>
      <c r="F63" s="7">
        <f t="shared" si="9"/>
        <v>11843548</v>
      </c>
      <c r="G63" s="6"/>
    </row>
    <row r="64" spans="1:7" ht="20.100000000000001" customHeight="1">
      <c r="A64" s="7" t="s">
        <v>63</v>
      </c>
      <c r="B64" s="7"/>
      <c r="C64" s="7"/>
      <c r="D64" s="7"/>
      <c r="E64" s="8"/>
      <c r="F64" s="7"/>
      <c r="G64" s="6"/>
    </row>
    <row r="65" spans="1:7" ht="20.100000000000001" customHeight="1">
      <c r="A65" s="7" t="s">
        <v>64</v>
      </c>
      <c r="B65" s="11">
        <f>SUM(B57:B63)</f>
        <v>180000000</v>
      </c>
      <c r="C65" s="11">
        <v>19691326</v>
      </c>
      <c r="D65" s="11">
        <v>35145297.700000003</v>
      </c>
      <c r="E65" s="12" t="str">
        <f>IF(D65&gt;B65,"+","-")</f>
        <v>-</v>
      </c>
      <c r="F65" s="11">
        <f t="shared" si="9"/>
        <v>144854702.30000001</v>
      </c>
      <c r="G65" s="6"/>
    </row>
    <row r="66" spans="1:7" ht="20.100000000000001" customHeight="1">
      <c r="A66" s="7" t="s">
        <v>65</v>
      </c>
      <c r="B66" s="7"/>
      <c r="C66" s="7"/>
      <c r="D66" s="7"/>
      <c r="E66" s="8"/>
      <c r="F66" s="7"/>
      <c r="G66" s="6"/>
    </row>
    <row r="67" spans="1:7" ht="20.100000000000001" customHeight="1">
      <c r="A67" s="7" t="s">
        <v>66</v>
      </c>
      <c r="B67" s="7">
        <v>90000000</v>
      </c>
      <c r="C67" s="7">
        <v>7005462</v>
      </c>
      <c r="D67" s="7">
        <v>13879776.5</v>
      </c>
      <c r="E67" s="8" t="str">
        <f>IF(D67&gt;B67,"+","-")</f>
        <v>-</v>
      </c>
      <c r="F67" s="7">
        <f>ABS(D67-B67)</f>
        <v>76120223.5</v>
      </c>
      <c r="G67" s="6"/>
    </row>
    <row r="68" spans="1:7" s="9" customFormat="1" ht="20.100000000000001" customHeight="1">
      <c r="A68" s="7" t="s">
        <v>67</v>
      </c>
      <c r="B68" s="11">
        <f>+B67</f>
        <v>90000000</v>
      </c>
      <c r="C68" s="11">
        <v>7005462</v>
      </c>
      <c r="D68" s="11">
        <v>13879776.5</v>
      </c>
      <c r="E68" s="12" t="str">
        <f t="shared" ref="E68:E82" si="10">IF(D68&gt;B68,"+","-")</f>
        <v>-</v>
      </c>
      <c r="F68" s="11">
        <f>ABS(D68-B68)</f>
        <v>76120223.5</v>
      </c>
      <c r="G68" s="6"/>
    </row>
    <row r="69" spans="1:7" ht="20.100000000000001" customHeight="1">
      <c r="A69" s="7" t="s">
        <v>68</v>
      </c>
      <c r="B69" s="7"/>
      <c r="C69" s="7"/>
      <c r="D69" s="7"/>
      <c r="E69" s="8"/>
      <c r="F69" s="7"/>
      <c r="G69" s="6"/>
    </row>
    <row r="70" spans="1:7" ht="20.100000000000001" customHeight="1">
      <c r="A70" s="7" t="s">
        <v>69</v>
      </c>
      <c r="B70" s="7">
        <v>15000000</v>
      </c>
      <c r="C70" s="7">
        <v>1893025</v>
      </c>
      <c r="D70" s="7">
        <v>3936721</v>
      </c>
      <c r="E70" s="8" t="str">
        <f t="shared" si="10"/>
        <v>-</v>
      </c>
      <c r="F70" s="7">
        <f t="shared" ref="F70:F83" si="11">ABS(D70-B70)</f>
        <v>11063279</v>
      </c>
      <c r="G70" s="6"/>
    </row>
    <row r="71" spans="1:7" ht="20.100000000000001" customHeight="1">
      <c r="A71" s="7" t="s">
        <v>70</v>
      </c>
      <c r="B71" s="7">
        <v>500000</v>
      </c>
      <c r="C71" s="7">
        <v>19358</v>
      </c>
      <c r="D71" s="7">
        <v>30812</v>
      </c>
      <c r="E71" s="8" t="str">
        <f t="shared" si="10"/>
        <v>-</v>
      </c>
      <c r="F71" s="7">
        <f t="shared" si="11"/>
        <v>469188</v>
      </c>
      <c r="G71" s="6"/>
    </row>
    <row r="72" spans="1:7" s="9" customFormat="1" ht="20.100000000000001" customHeight="1">
      <c r="A72" s="7" t="s">
        <v>71</v>
      </c>
      <c r="B72" s="7">
        <v>800000</v>
      </c>
      <c r="C72" s="14">
        <v>32230</v>
      </c>
      <c r="D72" s="14">
        <v>53910</v>
      </c>
      <c r="E72" s="8" t="s">
        <v>7</v>
      </c>
      <c r="F72" s="7">
        <f t="shared" si="11"/>
        <v>746090</v>
      </c>
      <c r="G72" s="6"/>
    </row>
    <row r="73" spans="1:7" ht="20.100000000000001" customHeight="1">
      <c r="A73" s="7" t="s">
        <v>72</v>
      </c>
      <c r="B73" s="7">
        <v>6000000</v>
      </c>
      <c r="C73" s="7">
        <v>995803</v>
      </c>
      <c r="D73" s="7">
        <v>1367345</v>
      </c>
      <c r="E73" s="8" t="str">
        <f t="shared" si="10"/>
        <v>-</v>
      </c>
      <c r="F73" s="7">
        <f t="shared" si="11"/>
        <v>4632655</v>
      </c>
      <c r="G73" s="6"/>
    </row>
    <row r="74" spans="1:7" ht="20.100000000000001" customHeight="1">
      <c r="A74" s="7" t="s">
        <v>73</v>
      </c>
      <c r="B74" s="7">
        <v>3350000</v>
      </c>
      <c r="C74" s="14">
        <v>110480</v>
      </c>
      <c r="D74" s="7">
        <v>251880</v>
      </c>
      <c r="E74" s="8" t="str">
        <f t="shared" si="10"/>
        <v>-</v>
      </c>
      <c r="F74" s="7">
        <f t="shared" si="11"/>
        <v>3098120</v>
      </c>
      <c r="G74" s="6"/>
    </row>
    <row r="75" spans="1:7" ht="20.100000000000001" customHeight="1">
      <c r="A75" s="7" t="s">
        <v>74</v>
      </c>
      <c r="B75" s="7">
        <v>90000</v>
      </c>
      <c r="C75" s="14">
        <v>25600</v>
      </c>
      <c r="D75" s="14">
        <v>31100</v>
      </c>
      <c r="E75" s="8" t="s">
        <v>7</v>
      </c>
      <c r="F75" s="7">
        <f t="shared" si="11"/>
        <v>58900</v>
      </c>
      <c r="G75" s="6"/>
    </row>
    <row r="76" spans="1:7" ht="20.100000000000001" customHeight="1">
      <c r="A76" s="7" t="s">
        <v>75</v>
      </c>
      <c r="B76" s="7">
        <v>5300000</v>
      </c>
      <c r="C76" s="7">
        <v>334750</v>
      </c>
      <c r="D76" s="7">
        <v>589000</v>
      </c>
      <c r="E76" s="8" t="str">
        <f>IF(D76&gt;B76,"+","-")</f>
        <v>-</v>
      </c>
      <c r="F76" s="7">
        <f>ABS(D76-B76)</f>
        <v>4711000</v>
      </c>
      <c r="G76" s="6"/>
    </row>
    <row r="77" spans="1:7" s="9" customFormat="1" ht="20.100000000000001" customHeight="1">
      <c r="A77" s="7" t="s">
        <v>76</v>
      </c>
      <c r="B77" s="7">
        <v>13300000</v>
      </c>
      <c r="C77" s="14">
        <v>1206259</v>
      </c>
      <c r="D77" s="7">
        <v>2192744</v>
      </c>
      <c r="E77" s="8" t="str">
        <f>IF(D77&gt;B77,"+","-")</f>
        <v>-</v>
      </c>
      <c r="F77" s="7">
        <f>ABS(D77-B77)</f>
        <v>11107256</v>
      </c>
      <c r="G77" s="6"/>
    </row>
    <row r="78" spans="1:7" ht="20.100000000000001" customHeight="1">
      <c r="A78" s="7" t="s">
        <v>77</v>
      </c>
      <c r="B78" s="7">
        <v>40000</v>
      </c>
      <c r="C78" s="14">
        <v>2020</v>
      </c>
      <c r="D78" s="14">
        <v>2020</v>
      </c>
      <c r="E78" s="8" t="str">
        <f t="shared" si="10"/>
        <v>-</v>
      </c>
      <c r="F78" s="7">
        <f>ABS(D78-B78)</f>
        <v>37980</v>
      </c>
      <c r="G78" s="6"/>
    </row>
    <row r="79" spans="1:7" ht="20.100000000000001" customHeight="1">
      <c r="A79" s="7" t="s">
        <v>78</v>
      </c>
      <c r="B79" s="7">
        <v>15500000</v>
      </c>
      <c r="C79" s="14">
        <v>278675</v>
      </c>
      <c r="D79" s="7">
        <v>773425</v>
      </c>
      <c r="E79" s="8" t="str">
        <f t="shared" si="10"/>
        <v>-</v>
      </c>
      <c r="F79" s="7">
        <f t="shared" si="11"/>
        <v>14726575</v>
      </c>
      <c r="G79" s="6"/>
    </row>
    <row r="80" spans="1:7" ht="20.100000000000001" customHeight="1">
      <c r="A80" s="7" t="s">
        <v>79</v>
      </c>
      <c r="B80" s="7">
        <v>100000</v>
      </c>
      <c r="C80" s="14">
        <v>31345</v>
      </c>
      <c r="D80" s="7">
        <v>37830</v>
      </c>
      <c r="E80" s="8" t="str">
        <f t="shared" si="10"/>
        <v>-</v>
      </c>
      <c r="F80" s="7">
        <f t="shared" si="11"/>
        <v>62170</v>
      </c>
      <c r="G80" s="6"/>
    </row>
    <row r="81" spans="1:7" ht="20.100000000000001" customHeight="1">
      <c r="A81" s="7" t="s">
        <v>80</v>
      </c>
      <c r="B81" s="7">
        <v>20000</v>
      </c>
      <c r="C81" s="14" t="s">
        <v>7</v>
      </c>
      <c r="D81" s="14" t="s">
        <v>7</v>
      </c>
      <c r="E81" s="8" t="s">
        <v>7</v>
      </c>
      <c r="F81" s="7">
        <f>B81</f>
        <v>20000</v>
      </c>
      <c r="G81" s="6"/>
    </row>
    <row r="82" spans="1:7" ht="20.100000000000001" customHeight="1">
      <c r="A82" s="7" t="s">
        <v>81</v>
      </c>
      <c r="B82" s="11">
        <f>SUM(B70:B81)</f>
        <v>60000000</v>
      </c>
      <c r="C82" s="11">
        <v>4929545</v>
      </c>
      <c r="D82" s="11">
        <v>9266787</v>
      </c>
      <c r="E82" s="12" t="str">
        <f t="shared" si="10"/>
        <v>-</v>
      </c>
      <c r="F82" s="11">
        <f t="shared" si="11"/>
        <v>50733213</v>
      </c>
      <c r="G82" s="6"/>
    </row>
    <row r="83" spans="1:7" ht="20.100000000000001" customHeight="1">
      <c r="A83" s="29" t="s">
        <v>82</v>
      </c>
      <c r="B83" s="23">
        <f>+B82+B68+B65+B55</f>
        <v>2500000000</v>
      </c>
      <c r="C83" s="23">
        <v>105602026.16</v>
      </c>
      <c r="D83" s="23">
        <v>203727633.83000001</v>
      </c>
      <c r="E83" s="24" t="str">
        <f>IF(D83&gt;B83,"+","-")</f>
        <v>-</v>
      </c>
      <c r="F83" s="11">
        <f t="shared" si="11"/>
        <v>2296272366.1700001</v>
      </c>
      <c r="G83" s="6"/>
    </row>
    <row r="84" spans="1:7" ht="20.100000000000001" customHeight="1">
      <c r="A84" s="30"/>
      <c r="B84" s="17"/>
      <c r="C84" s="17"/>
      <c r="D84" s="17"/>
      <c r="E84" s="26"/>
      <c r="F84" s="17"/>
      <c r="G84" s="6"/>
    </row>
    <row r="85" spans="1:7" ht="20.100000000000001" customHeight="1">
      <c r="A85" s="30"/>
      <c r="B85" s="17"/>
      <c r="C85" s="17"/>
      <c r="D85" s="17"/>
      <c r="E85" s="26"/>
      <c r="F85" s="17"/>
      <c r="G85" s="6"/>
    </row>
    <row r="86" spans="1:7" ht="20.100000000000001" customHeight="1">
      <c r="A86" s="52" t="s">
        <v>83</v>
      </c>
      <c r="B86" s="52"/>
      <c r="C86" s="52"/>
      <c r="D86" s="52"/>
      <c r="E86" s="52"/>
      <c r="F86" s="52"/>
      <c r="G86" s="6"/>
    </row>
    <row r="87" spans="1:7" ht="20.100000000000001" customHeight="1">
      <c r="A87" s="52"/>
      <c r="B87" s="52"/>
      <c r="C87" s="52"/>
      <c r="D87" s="52"/>
      <c r="E87" s="52"/>
      <c r="F87" s="52"/>
      <c r="G87" s="6"/>
    </row>
    <row r="88" spans="1:7" ht="20.100000000000001" customHeight="1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0.100000000000001" customHeight="1">
      <c r="A89" s="3"/>
      <c r="B89" s="3" t="str">
        <f>+B48</f>
        <v>ปี 2568</v>
      </c>
      <c r="C89" s="3"/>
      <c r="D89" s="3"/>
      <c r="E89" s="3" t="s">
        <v>7</v>
      </c>
      <c r="F89" s="3" t="s">
        <v>47</v>
      </c>
      <c r="G89" s="6"/>
    </row>
    <row r="90" spans="1:7" s="9" customFormat="1" ht="20.100000000000001" customHeight="1">
      <c r="A90" s="31" t="s">
        <v>84</v>
      </c>
      <c r="B90" s="4"/>
      <c r="C90" s="4"/>
      <c r="D90" s="4"/>
      <c r="E90" s="5"/>
      <c r="F90" s="4"/>
      <c r="G90" s="6"/>
    </row>
    <row r="91" spans="1:7" ht="20.100000000000001" customHeight="1">
      <c r="A91" s="18" t="s">
        <v>85</v>
      </c>
      <c r="B91" s="7">
        <v>100000000</v>
      </c>
      <c r="C91" s="14">
        <v>8402580.0700000003</v>
      </c>
      <c r="D91" s="7">
        <v>19802371.140000001</v>
      </c>
      <c r="E91" s="8" t="str">
        <f>IF(D91&gt;B91,"+","-")</f>
        <v>-</v>
      </c>
      <c r="F91" s="7">
        <f>ABS(D91-B91)</f>
        <v>80197628.859999999</v>
      </c>
      <c r="G91" s="6"/>
    </row>
    <row r="92" spans="1:7" ht="20.100000000000001" customHeight="1">
      <c r="A92" s="18" t="s">
        <v>86</v>
      </c>
      <c r="B92" s="7">
        <v>24965000</v>
      </c>
      <c r="C92" s="14">
        <v>0</v>
      </c>
      <c r="D92" s="14">
        <v>0</v>
      </c>
      <c r="E92" s="8" t="str">
        <f>IF(D92&gt;B92,"+","-")</f>
        <v>-</v>
      </c>
      <c r="F92" s="7">
        <f>B92</f>
        <v>24965000</v>
      </c>
      <c r="G92" s="6"/>
    </row>
    <row r="93" spans="1:7" ht="20.100000000000001" customHeight="1">
      <c r="A93" s="18" t="s">
        <v>87</v>
      </c>
      <c r="B93" s="7">
        <v>975000000</v>
      </c>
      <c r="C93" s="14">
        <v>170452748.88999999</v>
      </c>
      <c r="D93" s="7">
        <v>170494685.49000001</v>
      </c>
      <c r="E93" s="8" t="str">
        <f>IF(D93&gt;B93,"+","-")</f>
        <v>-</v>
      </c>
      <c r="F93" s="7">
        <f>ABS(D93-B93)</f>
        <v>804505314.50999999</v>
      </c>
      <c r="G93" s="6"/>
    </row>
    <row r="94" spans="1:7" ht="20.100000000000001" customHeight="1">
      <c r="A94" s="18" t="s">
        <v>88</v>
      </c>
      <c r="B94" s="7">
        <v>35000</v>
      </c>
      <c r="C94" s="14" t="s">
        <v>7</v>
      </c>
      <c r="D94" s="14" t="s">
        <v>7</v>
      </c>
      <c r="E94" s="8" t="str">
        <f>IF(D94&gt;B94,"+","-")</f>
        <v>+</v>
      </c>
      <c r="F94" s="7">
        <f>B94</f>
        <v>35000</v>
      </c>
      <c r="G94" s="6"/>
    </row>
    <row r="95" spans="1:7" ht="20.100000000000001" customHeight="1">
      <c r="A95" s="32" t="s">
        <v>89</v>
      </c>
      <c r="B95" s="11">
        <v>1100000000</v>
      </c>
      <c r="C95" s="11">
        <v>178855328.96000001</v>
      </c>
      <c r="D95" s="11">
        <v>190299168.63</v>
      </c>
      <c r="E95" s="12" t="str">
        <f>IF(D95&gt;B95,"+","-")</f>
        <v>-</v>
      </c>
      <c r="F95" s="11">
        <f>ABS(D95-B95)</f>
        <v>909700831.37</v>
      </c>
      <c r="G95" s="6"/>
    </row>
    <row r="96" spans="1:7" ht="20.100000000000001" customHeight="1">
      <c r="A96" s="18" t="s">
        <v>90</v>
      </c>
      <c r="B96" s="33"/>
      <c r="C96" s="33"/>
      <c r="D96" s="33"/>
      <c r="E96" s="34"/>
      <c r="F96" s="33"/>
      <c r="G96" s="6"/>
    </row>
    <row r="97" spans="1:7" ht="20.100000000000001" customHeight="1">
      <c r="A97" s="18" t="s">
        <v>91</v>
      </c>
      <c r="B97" s="7"/>
      <c r="C97" s="7"/>
      <c r="D97" s="7"/>
      <c r="E97" s="8"/>
      <c r="F97" s="7"/>
      <c r="G97" s="6"/>
    </row>
    <row r="98" spans="1:7" ht="20.100000000000001" customHeight="1">
      <c r="A98" s="18" t="s">
        <v>92</v>
      </c>
      <c r="B98" s="7">
        <v>50000000</v>
      </c>
      <c r="C98" s="14" t="s">
        <v>7</v>
      </c>
      <c r="D98" s="14" t="s">
        <v>7</v>
      </c>
      <c r="E98" s="14" t="s">
        <v>7</v>
      </c>
      <c r="F98" s="14">
        <f>B98</f>
        <v>50000000</v>
      </c>
      <c r="G98" s="6"/>
    </row>
    <row r="99" spans="1:7" ht="20.100000000000001" customHeight="1">
      <c r="A99" s="18" t="s">
        <v>93</v>
      </c>
      <c r="B99" s="7">
        <v>0</v>
      </c>
      <c r="C99" s="14" t="s">
        <v>7</v>
      </c>
      <c r="D99" s="14" t="s">
        <v>7</v>
      </c>
      <c r="E99" s="14" t="s">
        <v>7</v>
      </c>
      <c r="F99" s="14">
        <f>B99</f>
        <v>0</v>
      </c>
      <c r="G99" s="6"/>
    </row>
    <row r="100" spans="1:7" ht="20.100000000000001" customHeight="1">
      <c r="A100" s="32" t="s">
        <v>94</v>
      </c>
      <c r="B100" s="4"/>
      <c r="C100" s="35"/>
      <c r="D100" s="35"/>
      <c r="E100" s="35"/>
      <c r="F100" s="35"/>
      <c r="G100" s="6"/>
    </row>
    <row r="101" spans="1:7" ht="20.100000000000001" customHeight="1">
      <c r="A101" s="32" t="s">
        <v>95</v>
      </c>
      <c r="B101" s="23">
        <f>SUM(B98:B99)</f>
        <v>50000000</v>
      </c>
      <c r="C101" s="14" t="s">
        <v>7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0.100000000000001" customHeight="1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0.100000000000001" customHeight="1">
      <c r="A103" s="18" t="s">
        <v>97</v>
      </c>
      <c r="B103" s="7">
        <v>150000000</v>
      </c>
      <c r="C103" s="7">
        <v>86788972.849999994</v>
      </c>
      <c r="D103" s="7">
        <v>102177978.48999999</v>
      </c>
      <c r="E103" s="38" t="s">
        <v>7</v>
      </c>
      <c r="F103" s="14">
        <f t="shared" si="12"/>
        <v>47822021.510000005</v>
      </c>
      <c r="G103" s="6"/>
    </row>
    <row r="104" spans="1:7" ht="20.100000000000001" customHeight="1">
      <c r="A104" s="18" t="s">
        <v>98</v>
      </c>
      <c r="B104" s="7">
        <v>5000000</v>
      </c>
      <c r="C104" s="14">
        <v>0</v>
      </c>
      <c r="D104" s="7">
        <v>0</v>
      </c>
      <c r="E104" s="8" t="str">
        <f>IF(D104&gt;B104,"+","-")</f>
        <v>-</v>
      </c>
      <c r="F104" s="14">
        <f t="shared" si="12"/>
        <v>5000000</v>
      </c>
      <c r="G104" s="6"/>
    </row>
    <row r="105" spans="1:7" ht="20.100000000000001" customHeight="1">
      <c r="A105" s="18" t="s">
        <v>99</v>
      </c>
      <c r="B105" s="7">
        <v>755000000</v>
      </c>
      <c r="C105" s="7">
        <v>675734170.20000005</v>
      </c>
      <c r="D105" s="7">
        <v>2636042695.1300001</v>
      </c>
      <c r="E105" s="8" t="str">
        <f>IF(D105&gt;B105,"+","-")</f>
        <v>+</v>
      </c>
      <c r="F105" s="14">
        <f t="shared" si="12"/>
        <v>1881042695.1300001</v>
      </c>
      <c r="G105" s="6"/>
    </row>
    <row r="106" spans="1:7" ht="20.100000000000001" customHeight="1">
      <c r="A106" s="18" t="s">
        <v>100</v>
      </c>
      <c r="B106" s="7">
        <v>15000000</v>
      </c>
      <c r="C106" s="7">
        <v>560403.97</v>
      </c>
      <c r="D106" s="7">
        <v>2340176.0699999998</v>
      </c>
      <c r="E106" s="8" t="str">
        <f t="shared" ref="E106:E110" si="13">IF(D106&gt;B106,"+","-")</f>
        <v>-</v>
      </c>
      <c r="F106" s="7">
        <f t="shared" si="12"/>
        <v>12659823.93</v>
      </c>
      <c r="G106" s="6"/>
    </row>
    <row r="107" spans="1:7" ht="20.100000000000001" customHeight="1">
      <c r="A107" s="18" t="s">
        <v>101</v>
      </c>
      <c r="B107" s="7">
        <v>50000000</v>
      </c>
      <c r="C107" s="7">
        <v>13390</v>
      </c>
      <c r="D107" s="7">
        <v>21990</v>
      </c>
      <c r="E107" s="8" t="str">
        <f t="shared" si="13"/>
        <v>-</v>
      </c>
      <c r="F107" s="7">
        <f t="shared" si="12"/>
        <v>49978010</v>
      </c>
      <c r="G107" s="6"/>
    </row>
    <row r="108" spans="1:7" ht="20.100000000000001" customHeight="1">
      <c r="A108" s="18" t="s">
        <v>102</v>
      </c>
      <c r="B108" s="7">
        <v>70000000</v>
      </c>
      <c r="C108" s="7">
        <v>1237743.68</v>
      </c>
      <c r="D108" s="7">
        <v>1723496.46</v>
      </c>
      <c r="E108" s="8" t="str">
        <f>IF(D108&gt;B108,"+","-")</f>
        <v>-</v>
      </c>
      <c r="F108" s="7">
        <f>ABS(D108-B108)</f>
        <v>68276503.540000007</v>
      </c>
      <c r="G108" s="6"/>
    </row>
    <row r="109" spans="1:7" ht="20.100000000000001" customHeight="1">
      <c r="A109" s="39" t="s">
        <v>103</v>
      </c>
      <c r="B109" s="11">
        <v>1045000000</v>
      </c>
      <c r="C109" s="11">
        <v>764334680.70000005</v>
      </c>
      <c r="D109" s="11">
        <v>2742306336.1500001</v>
      </c>
      <c r="E109" s="12" t="str">
        <f t="shared" si="13"/>
        <v>+</v>
      </c>
      <c r="F109" s="11">
        <f t="shared" si="12"/>
        <v>1697306336.1500001</v>
      </c>
      <c r="G109" s="6"/>
    </row>
    <row r="110" spans="1:7" ht="20.100000000000001" customHeight="1">
      <c r="A110" s="40" t="s">
        <v>104</v>
      </c>
      <c r="B110" s="11">
        <v>90000000000</v>
      </c>
      <c r="C110" s="11">
        <v>5398483969.7399998</v>
      </c>
      <c r="D110" s="11">
        <v>12600606294.219999</v>
      </c>
      <c r="E110" s="12" t="str">
        <f t="shared" si="13"/>
        <v>-</v>
      </c>
      <c r="F110" s="11">
        <f t="shared" si="12"/>
        <v>77399393705.779999</v>
      </c>
      <c r="G110" s="6"/>
    </row>
    <row r="111" spans="1:7" ht="20.100000000000001" customHeight="1">
      <c r="A111" s="31" t="s">
        <v>105</v>
      </c>
      <c r="B111" s="4"/>
      <c r="C111" s="4"/>
      <c r="D111" s="4"/>
      <c r="E111" s="5"/>
      <c r="F111" s="4"/>
      <c r="G111" s="6"/>
    </row>
    <row r="112" spans="1:7" ht="20.100000000000001" customHeight="1">
      <c r="A112" s="41" t="s">
        <v>106</v>
      </c>
      <c r="B112" s="36" t="s">
        <v>7</v>
      </c>
      <c r="C112" s="36" t="s">
        <v>7</v>
      </c>
      <c r="D112" s="36" t="s">
        <v>7</v>
      </c>
      <c r="E112" s="8" t="str">
        <f>IF(D112&gt;B112,"+","-")</f>
        <v>-</v>
      </c>
      <c r="F112" s="14" t="s">
        <v>7</v>
      </c>
      <c r="G112" s="6"/>
    </row>
    <row r="113" spans="1:6" ht="20.100000000000001" customHeight="1">
      <c r="A113" s="40" t="s">
        <v>107</v>
      </c>
      <c r="B113" s="42" t="s">
        <v>7</v>
      </c>
      <c r="C113" s="42" t="str">
        <f>+C112</f>
        <v>-</v>
      </c>
      <c r="D113" s="42" t="s">
        <v>7</v>
      </c>
      <c r="E113" s="12" t="str">
        <f>IF(D113&gt;B113,"+","-")</f>
        <v>-</v>
      </c>
      <c r="F113" s="42" t="s">
        <v>7</v>
      </c>
    </row>
    <row r="114" spans="1:6" ht="20.100000000000001" customHeight="1">
      <c r="A114" s="40" t="s">
        <v>108</v>
      </c>
      <c r="B114" s="11">
        <v>90000000000</v>
      </c>
      <c r="C114" s="11">
        <v>5398483969.7399998</v>
      </c>
      <c r="D114" s="11">
        <v>12600606294.219999</v>
      </c>
      <c r="E114" s="12" t="str">
        <f>IF(D114&gt;B114,"+","-")</f>
        <v>-</v>
      </c>
      <c r="F114" s="11">
        <f>ABS(D114-B114)</f>
        <v>77399393705.779999</v>
      </c>
    </row>
    <row r="115" spans="1:6" ht="20.100000000000001" customHeight="1">
      <c r="A115" s="43" t="s">
        <v>109</v>
      </c>
      <c r="B115" s="44"/>
      <c r="C115" s="44"/>
      <c r="D115" s="45"/>
      <c r="E115" s="44"/>
      <c r="F115" s="44"/>
    </row>
    <row r="116" spans="1:6" ht="20.100000000000001" customHeight="1">
      <c r="A116" s="46"/>
      <c r="B116" s="47"/>
      <c r="C116" s="6"/>
      <c r="E116" s="48"/>
      <c r="F116" s="49"/>
    </row>
    <row r="117" spans="1:6" ht="20.100000000000001" customHeight="1">
      <c r="A117" s="44"/>
      <c r="C117" s="47"/>
      <c r="D117" s="47"/>
      <c r="E117" s="48"/>
      <c r="F117" s="49"/>
    </row>
    <row r="118" spans="1:6" ht="20.100000000000001" customHeight="1">
      <c r="B118" s="47"/>
      <c r="E118" s="48"/>
      <c r="F118" s="49"/>
    </row>
    <row r="122" spans="1:6" ht="20.100000000000001" customHeight="1">
      <c r="C122" s="47"/>
      <c r="D122" s="47"/>
    </row>
    <row r="196" spans="1:1" ht="20.100000000000001" customHeight="1">
      <c r="A196" s="50"/>
    </row>
    <row r="197" spans="1:1" ht="20.100000000000001" customHeight="1">
      <c r="A197" s="50"/>
    </row>
    <row r="198" spans="1:1" ht="20.100000000000001" customHeight="1">
      <c r="A198" s="50"/>
    </row>
    <row r="199" spans="1:1" ht="20.100000000000001" customHeight="1">
      <c r="A199" s="50"/>
    </row>
    <row r="200" spans="1:1" ht="20.100000000000001" customHeight="1">
      <c r="A200" s="50"/>
    </row>
    <row r="201" spans="1:1" ht="20.100000000000001" customHeight="1">
      <c r="A201" s="50"/>
    </row>
    <row r="202" spans="1:1" ht="20.100000000000001" customHeight="1">
      <c r="A202" s="50"/>
    </row>
    <row r="203" spans="1:1" ht="20.100000000000001" customHeight="1">
      <c r="A203" s="50"/>
    </row>
    <row r="204" spans="1:1" ht="20.100000000000001" customHeight="1">
      <c r="A204" s="50"/>
    </row>
    <row r="205" spans="1:1" ht="20.100000000000001" customHeight="1">
      <c r="A205" s="50"/>
    </row>
    <row r="206" spans="1:1" ht="20.100000000000001" customHeight="1">
      <c r="A206" s="50"/>
    </row>
    <row r="207" spans="1:1" ht="20.100000000000001" customHeight="1">
      <c r="A207" s="50"/>
    </row>
    <row r="208" spans="1:1" ht="20.100000000000001" customHeight="1">
      <c r="A208" s="50"/>
    </row>
    <row r="209" spans="1:1" ht="20.100000000000001" customHeight="1">
      <c r="A209" s="50"/>
    </row>
    <row r="210" spans="1:1" ht="20.100000000000001" customHeight="1">
      <c r="A210" s="50"/>
    </row>
    <row r="211" spans="1:1" ht="20.100000000000001" customHeight="1">
      <c r="A211" s="50"/>
    </row>
    <row r="212" spans="1:1" ht="20.100000000000001" customHeight="1">
      <c r="A212" s="50"/>
    </row>
    <row r="213" spans="1:1" ht="20.100000000000001" customHeight="1">
      <c r="A213" s="50"/>
    </row>
    <row r="214" spans="1:1" ht="20.100000000000001" customHeight="1">
      <c r="A214" s="50"/>
    </row>
    <row r="215" spans="1:1" ht="20.100000000000001" customHeight="1">
      <c r="A215" s="50"/>
    </row>
    <row r="216" spans="1:1" ht="20.100000000000001" customHeight="1">
      <c r="A216" s="50"/>
    </row>
    <row r="217" spans="1:1" ht="20.100000000000001" customHeight="1">
      <c r="A217" s="50"/>
    </row>
    <row r="218" spans="1:1" ht="20.100000000000001" customHeight="1">
      <c r="A218" s="50"/>
    </row>
    <row r="219" spans="1:1" ht="20.100000000000001" customHeight="1">
      <c r="A219" s="50"/>
    </row>
    <row r="220" spans="1:1" ht="20.100000000000001" customHeight="1">
      <c r="A220" s="50"/>
    </row>
    <row r="221" spans="1:1" ht="20.100000000000001" customHeight="1">
      <c r="A221" s="50"/>
    </row>
    <row r="222" spans="1:1" ht="20.100000000000001" customHeight="1">
      <c r="A222" s="50"/>
    </row>
    <row r="223" spans="1:1" ht="20.100000000000001" customHeight="1">
      <c r="A223" s="50"/>
    </row>
    <row r="224" spans="1:1" ht="20.100000000000001" customHeight="1">
      <c r="A224" s="50"/>
    </row>
    <row r="225" spans="1:1" ht="20.100000000000001" customHeight="1">
      <c r="A225" s="50"/>
    </row>
    <row r="226" spans="1:1" ht="20.100000000000001" customHeight="1">
      <c r="A226" s="50"/>
    </row>
    <row r="227" spans="1:1" ht="20.100000000000001" customHeight="1">
      <c r="A227" s="50"/>
    </row>
    <row r="228" spans="1:1" ht="20.100000000000001" customHeight="1">
      <c r="A228" s="50"/>
    </row>
    <row r="229" spans="1:1" ht="20.100000000000001" customHeight="1">
      <c r="A229" s="50"/>
    </row>
    <row r="230" spans="1:1" ht="20.100000000000001" customHeight="1">
      <c r="A230" s="50"/>
    </row>
    <row r="231" spans="1:1" ht="20.100000000000001" customHeight="1">
      <c r="A231" s="50"/>
    </row>
    <row r="232" spans="1:1" ht="20.100000000000001" customHeight="1">
      <c r="A232" s="50"/>
    </row>
    <row r="233" spans="1:1" ht="20.100000000000001" customHeight="1">
      <c r="A233" s="50"/>
    </row>
    <row r="234" spans="1:1" ht="20.100000000000001" customHeight="1">
      <c r="A234" s="50"/>
    </row>
    <row r="235" spans="1:1" ht="20.100000000000001" customHeight="1">
      <c r="A235" s="50"/>
    </row>
    <row r="236" spans="1:1" ht="20.100000000000001" customHeight="1">
      <c r="A236" s="50"/>
    </row>
    <row r="237" spans="1:1" ht="20.100000000000001" customHeight="1">
      <c r="A237" s="50"/>
    </row>
    <row r="238" spans="1:1" ht="20.100000000000001" customHeight="1">
      <c r="A238" s="50"/>
    </row>
    <row r="239" spans="1:1" ht="20.100000000000001" customHeight="1">
      <c r="A239" s="50"/>
    </row>
    <row r="240" spans="1:1" ht="20.100000000000001" customHeight="1">
      <c r="A240" s="50"/>
    </row>
    <row r="241" spans="1:1" ht="20.100000000000001" customHeight="1">
      <c r="A241" s="50"/>
    </row>
    <row r="242" spans="1:1" ht="20.100000000000001" customHeight="1">
      <c r="A242" s="50"/>
    </row>
    <row r="243" spans="1:1" ht="20.100000000000001" customHeight="1">
      <c r="A243" s="50"/>
    </row>
    <row r="244" spans="1:1" ht="20.100000000000001" customHeight="1">
      <c r="A244" s="50"/>
    </row>
    <row r="245" spans="1:1" ht="20.100000000000001" customHeight="1">
      <c r="A245" s="50"/>
    </row>
    <row r="246" spans="1:1" ht="20.100000000000001" customHeight="1">
      <c r="A246" s="50"/>
    </row>
    <row r="247" spans="1:1" ht="20.100000000000001" customHeight="1">
      <c r="A247" s="50"/>
    </row>
    <row r="248" spans="1:1" ht="20.100000000000001" customHeight="1">
      <c r="A248" s="50"/>
    </row>
    <row r="249" spans="1:1" ht="20.100000000000001" customHeight="1">
      <c r="A249" s="50"/>
    </row>
    <row r="250" spans="1:1" ht="20.100000000000001" customHeight="1">
      <c r="A250" s="50"/>
    </row>
    <row r="251" spans="1:1" ht="20.100000000000001" customHeight="1">
      <c r="A251" s="50"/>
    </row>
    <row r="252" spans="1:1" ht="20.100000000000001" customHeight="1">
      <c r="A252" s="50"/>
    </row>
    <row r="253" spans="1:1" ht="20.100000000000001" customHeight="1">
      <c r="A253" s="50"/>
    </row>
    <row r="254" spans="1:1" ht="20.100000000000001" customHeight="1">
      <c r="A254" s="50"/>
    </row>
    <row r="255" spans="1:1" ht="20.100000000000001" customHeight="1">
      <c r="A255" s="50"/>
    </row>
    <row r="256" spans="1:1" ht="20.100000000000001" customHeight="1">
      <c r="A256" s="50"/>
    </row>
    <row r="257" spans="1:1" ht="20.100000000000001" customHeight="1">
      <c r="A257" s="50"/>
    </row>
    <row r="258" spans="1:1" ht="20.100000000000001" customHeight="1">
      <c r="A258" s="50"/>
    </row>
    <row r="259" spans="1:1" ht="20.100000000000001" customHeight="1">
      <c r="A259" s="50"/>
    </row>
    <row r="260" spans="1:1" ht="20.100000000000001" customHeight="1">
      <c r="A260" s="50"/>
    </row>
    <row r="261" spans="1:1" ht="20.100000000000001" customHeight="1">
      <c r="A261" s="50"/>
    </row>
    <row r="262" spans="1:1" ht="20.100000000000001" customHeight="1">
      <c r="A262" s="50"/>
    </row>
    <row r="263" spans="1:1" ht="20.100000000000001" customHeight="1">
      <c r="A263" s="50"/>
    </row>
    <row r="264" spans="1:1" ht="20.100000000000001" customHeight="1">
      <c r="A264" s="50"/>
    </row>
    <row r="265" spans="1:1" ht="20.100000000000001" customHeight="1">
      <c r="A265" s="50"/>
    </row>
    <row r="266" spans="1:1" ht="20.100000000000001" customHeight="1">
      <c r="A266" s="50"/>
    </row>
    <row r="267" spans="1:1" ht="20.100000000000001" customHeight="1">
      <c r="A267" s="50"/>
    </row>
    <row r="268" spans="1:1" ht="20.100000000000001" customHeight="1">
      <c r="A268" s="50"/>
    </row>
    <row r="269" spans="1:1" ht="20.100000000000001" customHeight="1">
      <c r="A269" s="50"/>
    </row>
    <row r="270" spans="1:1" ht="20.100000000000001" customHeight="1">
      <c r="A270" s="50"/>
    </row>
    <row r="271" spans="1:1" ht="20.100000000000001" customHeight="1">
      <c r="A271" s="50"/>
    </row>
    <row r="272" spans="1:1" ht="20.100000000000001" customHeight="1">
      <c r="A272" s="50"/>
    </row>
    <row r="273" spans="1:1" ht="20.100000000000001" customHeight="1">
      <c r="A273" s="50"/>
    </row>
    <row r="274" spans="1:1" ht="20.100000000000001" customHeight="1">
      <c r="A274" s="50"/>
    </row>
    <row r="275" spans="1:1" ht="20.100000000000001" customHeight="1">
      <c r="A275" s="50"/>
    </row>
    <row r="276" spans="1:1" ht="20.100000000000001" customHeight="1">
      <c r="A276" s="50"/>
    </row>
    <row r="277" spans="1:1" ht="20.100000000000001" customHeight="1">
      <c r="A277" s="50"/>
    </row>
    <row r="278" spans="1:1" ht="20.100000000000001" customHeight="1">
      <c r="A278" s="50"/>
    </row>
    <row r="279" spans="1:1" ht="20.100000000000001" customHeight="1">
      <c r="A279" s="50"/>
    </row>
    <row r="280" spans="1:1" ht="20.100000000000001" customHeight="1">
      <c r="A280" s="50"/>
    </row>
    <row r="282" spans="1:1" ht="20.100000000000001" customHeight="1">
      <c r="A282" s="6"/>
    </row>
    <row r="283" spans="1:1" ht="20.100000000000001" customHeight="1">
      <c r="A283" s="6"/>
    </row>
    <row r="284" spans="1:1" ht="20.100000000000001" customHeight="1">
      <c r="A284" s="51"/>
    </row>
    <row r="285" spans="1:1" ht="20.100000000000001" customHeight="1">
      <c r="A285" s="6"/>
    </row>
    <row r="286" spans="1:1" ht="20.10000000000000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6"/>
  <sheetViews>
    <sheetView workbookViewId="0">
      <selection sqref="A1:XFD1048576"/>
    </sheetView>
  </sheetViews>
  <sheetFormatPr defaultRowHeight="21" customHeight="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113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1" customHeight="1">
      <c r="A5" s="3"/>
      <c r="B5" s="3" t="s">
        <v>111</v>
      </c>
      <c r="C5" s="3"/>
      <c r="D5" s="3"/>
      <c r="E5" s="3" t="s">
        <v>7</v>
      </c>
      <c r="F5" s="3" t="s">
        <v>8</v>
      </c>
    </row>
    <row r="6" spans="1:7" ht="21" customHeight="1">
      <c r="A6" s="4" t="s">
        <v>9</v>
      </c>
      <c r="B6" s="4"/>
      <c r="C6" s="4"/>
      <c r="D6" s="4"/>
      <c r="E6" s="5"/>
      <c r="F6" s="4"/>
      <c r="G6" s="6"/>
    </row>
    <row r="7" spans="1:7" ht="21" customHeight="1">
      <c r="A7" s="7" t="s">
        <v>10</v>
      </c>
      <c r="B7" s="7"/>
      <c r="C7" s="7"/>
      <c r="D7" s="7"/>
      <c r="E7" s="8"/>
      <c r="F7" s="7"/>
      <c r="G7" s="6"/>
    </row>
    <row r="8" spans="1:7" ht="21" customHeight="1">
      <c r="A8" s="7" t="s">
        <v>11</v>
      </c>
      <c r="B8" s="7"/>
      <c r="C8" s="7"/>
      <c r="D8" s="7"/>
      <c r="E8" s="8"/>
      <c r="F8" s="7"/>
      <c r="G8" s="6"/>
    </row>
    <row r="9" spans="1:7" ht="21" customHeight="1">
      <c r="A9" s="7" t="s">
        <v>12</v>
      </c>
      <c r="B9" s="7">
        <v>3000000</v>
      </c>
      <c r="C9" s="7">
        <v>230683.39</v>
      </c>
      <c r="D9" s="7">
        <v>521699.2</v>
      </c>
      <c r="E9" s="8" t="str">
        <f>IF(D9&gt;B9,"+","-")</f>
        <v>-</v>
      </c>
      <c r="F9" s="7">
        <f>ABS(D9-B9)</f>
        <v>2478300.7999999998</v>
      </c>
      <c r="G9" s="6"/>
    </row>
    <row r="10" spans="1:7" s="9" customFormat="1" ht="21" customHeight="1">
      <c r="A10" s="7" t="s">
        <v>13</v>
      </c>
      <c r="B10" s="7">
        <v>300000000</v>
      </c>
      <c r="C10" s="7">
        <v>9615224.9499999993</v>
      </c>
      <c r="D10" s="7">
        <v>26639393.690000001</v>
      </c>
      <c r="E10" s="8" t="str">
        <f t="shared" ref="E10:E16" si="0">IF(D10&gt;B10,"+","-")</f>
        <v>-</v>
      </c>
      <c r="F10" s="7">
        <f t="shared" ref="F10:F16" si="1">ABS(D10-B10)</f>
        <v>273360606.31</v>
      </c>
      <c r="G10" s="6"/>
    </row>
    <row r="11" spans="1:7" ht="21" customHeight="1">
      <c r="A11" s="7" t="s">
        <v>14</v>
      </c>
      <c r="B11" s="7">
        <v>1290000000</v>
      </c>
      <c r="C11" s="7">
        <v>22790808.82</v>
      </c>
      <c r="D11" s="7">
        <v>78440321.049999997</v>
      </c>
      <c r="E11" s="8" t="str">
        <f t="shared" si="0"/>
        <v>-</v>
      </c>
      <c r="F11" s="7">
        <f t="shared" si="1"/>
        <v>1211559678.95</v>
      </c>
      <c r="G11" s="6"/>
    </row>
    <row r="12" spans="1:7" ht="21" customHeight="1">
      <c r="A12" s="7" t="s">
        <v>15</v>
      </c>
      <c r="B12" s="7">
        <v>1000000</v>
      </c>
      <c r="C12" s="7">
        <v>84192</v>
      </c>
      <c r="D12" s="7">
        <v>261212</v>
      </c>
      <c r="E12" s="8" t="str">
        <f t="shared" si="0"/>
        <v>-</v>
      </c>
      <c r="F12" s="7">
        <f t="shared" si="1"/>
        <v>738788</v>
      </c>
      <c r="G12" s="6"/>
    </row>
    <row r="13" spans="1:7" ht="21" customHeight="1">
      <c r="A13" s="7" t="s">
        <v>16</v>
      </c>
      <c r="B13" s="7">
        <v>200000000</v>
      </c>
      <c r="C13" s="7">
        <v>16167946.82</v>
      </c>
      <c r="D13" s="7">
        <v>47797685.659999996</v>
      </c>
      <c r="E13" s="8" t="str">
        <f t="shared" si="0"/>
        <v>-</v>
      </c>
      <c r="F13" s="7">
        <f t="shared" si="1"/>
        <v>152202314.34</v>
      </c>
      <c r="G13" s="6"/>
    </row>
    <row r="14" spans="1:7" ht="21" customHeight="1">
      <c r="A14" s="7" t="s">
        <v>17</v>
      </c>
      <c r="B14" s="7">
        <v>11000000</v>
      </c>
      <c r="C14" s="7">
        <v>664399.75</v>
      </c>
      <c r="D14" s="7">
        <v>2302170.25</v>
      </c>
      <c r="E14" s="8" t="str">
        <f t="shared" si="0"/>
        <v>-</v>
      </c>
      <c r="F14" s="7">
        <f t="shared" si="1"/>
        <v>8697829.75</v>
      </c>
      <c r="G14" s="6"/>
    </row>
    <row r="15" spans="1:7" ht="21" customHeight="1">
      <c r="A15" s="7" t="s">
        <v>18</v>
      </c>
      <c r="B15" s="10">
        <v>15200000000</v>
      </c>
      <c r="C15" s="7">
        <v>34291956.469999999</v>
      </c>
      <c r="D15" s="7">
        <v>192177890.46000001</v>
      </c>
      <c r="E15" s="8" t="str">
        <f>IF(D15&gt;B15,"+","-")</f>
        <v>-</v>
      </c>
      <c r="F15" s="7">
        <f>ABS(D15-B15)</f>
        <v>15007822109.540001</v>
      </c>
      <c r="G15" s="6"/>
    </row>
    <row r="16" spans="1:7" ht="21" customHeight="1">
      <c r="A16" s="7" t="s">
        <v>19</v>
      </c>
      <c r="B16" s="11">
        <v>17005000000</v>
      </c>
      <c r="C16" s="11">
        <v>83845212.200000003</v>
      </c>
      <c r="D16" s="11">
        <v>348140372.31</v>
      </c>
      <c r="E16" s="12" t="str">
        <f t="shared" si="0"/>
        <v>-</v>
      </c>
      <c r="F16" s="11">
        <f t="shared" si="1"/>
        <v>16656859627.690001</v>
      </c>
      <c r="G16" s="6"/>
    </row>
    <row r="17" spans="1:7" ht="21" customHeight="1">
      <c r="A17" s="7" t="s">
        <v>20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21</v>
      </c>
      <c r="B18" s="13">
        <v>33800000000</v>
      </c>
      <c r="C18" s="7">
        <v>393121938.81</v>
      </c>
      <c r="D18" s="7">
        <v>420954575.92000002</v>
      </c>
      <c r="E18" s="8" t="str">
        <f t="shared" ref="E18:E27" si="2">IF(D18&gt;B18,"+","-")</f>
        <v>-</v>
      </c>
      <c r="F18" s="7">
        <f t="shared" ref="F18:F27" si="3">ABS(D18-B18)</f>
        <v>33379045424.080002</v>
      </c>
      <c r="G18" s="6"/>
    </row>
    <row r="19" spans="1:7" ht="21" customHeight="1">
      <c r="A19" s="7" t="s">
        <v>22</v>
      </c>
      <c r="B19" s="13">
        <v>15600000000</v>
      </c>
      <c r="C19" s="14">
        <v>1248518749.8299999</v>
      </c>
      <c r="D19" s="7">
        <v>3789429233.8299999</v>
      </c>
      <c r="E19" s="15" t="str">
        <f t="shared" si="2"/>
        <v>-</v>
      </c>
      <c r="F19" s="7">
        <f t="shared" si="3"/>
        <v>11810570766.17</v>
      </c>
      <c r="G19" s="6"/>
    </row>
    <row r="20" spans="1:7" ht="21" customHeight="1">
      <c r="A20" s="7" t="s">
        <v>23</v>
      </c>
      <c r="B20" s="13">
        <v>4000000000</v>
      </c>
      <c r="C20" s="14">
        <v>0</v>
      </c>
      <c r="D20" s="14">
        <v>641205646.59000003</v>
      </c>
      <c r="E20" s="8" t="s">
        <v>7</v>
      </c>
      <c r="F20" s="7">
        <f t="shared" si="3"/>
        <v>3358794353.4099998</v>
      </c>
      <c r="G20" s="6"/>
    </row>
    <row r="21" spans="1:7" ht="21" customHeight="1">
      <c r="A21" s="7" t="s">
        <v>24</v>
      </c>
      <c r="B21" s="16">
        <v>11000000000</v>
      </c>
      <c r="C21" s="14">
        <v>1384088498</v>
      </c>
      <c r="D21" s="17">
        <v>2947182069</v>
      </c>
      <c r="E21" s="8" t="str">
        <f t="shared" si="2"/>
        <v>-</v>
      </c>
      <c r="F21" s="7">
        <f t="shared" si="3"/>
        <v>8052817931</v>
      </c>
      <c r="G21" s="6"/>
    </row>
    <row r="22" spans="1:7" ht="21" customHeight="1">
      <c r="A22" s="18" t="s">
        <v>25</v>
      </c>
      <c r="B22" s="16"/>
      <c r="C22" s="7"/>
      <c r="D22" s="17"/>
      <c r="E22" s="8"/>
      <c r="F22" s="19"/>
      <c r="G22" s="20"/>
    </row>
    <row r="23" spans="1:7" ht="21" customHeight="1">
      <c r="A23" s="7" t="s">
        <v>26</v>
      </c>
      <c r="B23" s="13">
        <v>3830000000</v>
      </c>
      <c r="C23" s="7">
        <v>363406951.67000002</v>
      </c>
      <c r="D23" s="7">
        <v>990698770.47000003</v>
      </c>
      <c r="E23" s="8" t="str">
        <f>IF(D23&gt;B23,"+","-")</f>
        <v>-</v>
      </c>
      <c r="F23" s="7">
        <f>ABS(D23-B23)</f>
        <v>2839301229.5299997</v>
      </c>
      <c r="G23" s="6"/>
    </row>
    <row r="24" spans="1:7" ht="21" customHeight="1">
      <c r="A24" s="7" t="s">
        <v>27</v>
      </c>
      <c r="B24" s="7">
        <v>4800000</v>
      </c>
      <c r="C24" s="14">
        <v>478541</v>
      </c>
      <c r="D24" s="14">
        <v>745054</v>
      </c>
      <c r="E24" s="8" t="s">
        <v>7</v>
      </c>
      <c r="F24" s="7">
        <f>ABS(D24-B24)</f>
        <v>4054946</v>
      </c>
      <c r="G24" s="6"/>
    </row>
    <row r="25" spans="1:7" ht="21" customHeight="1">
      <c r="A25" s="7" t="s">
        <v>28</v>
      </c>
      <c r="B25" s="7">
        <v>200000</v>
      </c>
      <c r="C25" s="14">
        <v>10260</v>
      </c>
      <c r="D25" s="14">
        <v>30330</v>
      </c>
      <c r="E25" s="8" t="s">
        <v>7</v>
      </c>
      <c r="F25" s="7">
        <f>ABS(D25-B25)</f>
        <v>169670</v>
      </c>
      <c r="G25" s="6"/>
    </row>
    <row r="26" spans="1:7" ht="21" customHeight="1">
      <c r="A26" s="7" t="s">
        <v>29</v>
      </c>
      <c r="B26" s="7">
        <v>65000000</v>
      </c>
      <c r="C26" s="7">
        <v>8703687.5</v>
      </c>
      <c r="D26" s="7">
        <v>21060942.5</v>
      </c>
      <c r="E26" s="8" t="str">
        <f>IF(D26&gt;B26,"+","-")</f>
        <v>-</v>
      </c>
      <c r="F26" s="7">
        <f>ABS(D26-B26)</f>
        <v>43939057.5</v>
      </c>
      <c r="G26" s="6"/>
    </row>
    <row r="27" spans="1:7" ht="21" customHeight="1">
      <c r="A27" s="7" t="s">
        <v>30</v>
      </c>
      <c r="B27" s="21">
        <v>68300000000</v>
      </c>
      <c r="C27" s="21">
        <v>3398328626.8099999</v>
      </c>
      <c r="D27" s="21">
        <v>12598306622.309999</v>
      </c>
      <c r="E27" s="12" t="str">
        <f t="shared" si="2"/>
        <v>-</v>
      </c>
      <c r="F27" s="11">
        <f t="shared" si="3"/>
        <v>55701693377.690002</v>
      </c>
      <c r="G27" s="6"/>
    </row>
    <row r="28" spans="1:7" ht="21" customHeight="1">
      <c r="A28" s="22" t="s">
        <v>31</v>
      </c>
      <c r="B28" s="23">
        <v>85305000000</v>
      </c>
      <c r="C28" s="23">
        <v>3482173839.0100002</v>
      </c>
      <c r="D28" s="23">
        <v>12946446994.620001</v>
      </c>
      <c r="E28" s="24" t="str">
        <f>IF(D28&gt;B28,"+","-")</f>
        <v>-</v>
      </c>
      <c r="F28" s="23">
        <f>ABS(D28-B28)</f>
        <v>72358553005.380005</v>
      </c>
      <c r="G28" s="6"/>
    </row>
    <row r="29" spans="1:7" ht="21" customHeight="1">
      <c r="A29" s="7" t="s">
        <v>32</v>
      </c>
      <c r="B29" s="4"/>
      <c r="C29" s="4"/>
      <c r="D29" s="4"/>
      <c r="E29" s="5"/>
      <c r="F29" s="4"/>
      <c r="G29" s="6"/>
    </row>
    <row r="30" spans="1:7" ht="21" customHeight="1">
      <c r="A30" s="7" t="s">
        <v>33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34</v>
      </c>
      <c r="B31" s="7">
        <v>800000000</v>
      </c>
      <c r="C31" s="7">
        <v>43298680</v>
      </c>
      <c r="D31" s="7">
        <v>138989056</v>
      </c>
      <c r="E31" s="8" t="str">
        <f t="shared" ref="E31:E38" si="4">IF(D31&gt;B31,"+","-")</f>
        <v>-</v>
      </c>
      <c r="F31" s="7">
        <f t="shared" ref="F31:F42" si="5">ABS(D31-B31)</f>
        <v>661010944</v>
      </c>
      <c r="G31" s="6"/>
    </row>
    <row r="32" spans="1:7" ht="21" customHeight="1">
      <c r="A32" s="7" t="s">
        <v>35</v>
      </c>
      <c r="B32" s="7">
        <v>42700000</v>
      </c>
      <c r="C32" s="7">
        <v>3070450</v>
      </c>
      <c r="D32" s="7">
        <v>9057500</v>
      </c>
      <c r="E32" s="8" t="str">
        <f t="shared" si="4"/>
        <v>-</v>
      </c>
      <c r="F32" s="7">
        <f t="shared" si="5"/>
        <v>33642500</v>
      </c>
      <c r="G32" s="6"/>
    </row>
    <row r="33" spans="1:7" ht="21" customHeight="1">
      <c r="A33" s="7" t="s">
        <v>36</v>
      </c>
      <c r="B33" s="7">
        <v>36000000</v>
      </c>
      <c r="C33" s="7">
        <v>2310465.5</v>
      </c>
      <c r="D33" s="7">
        <v>8297777.8799999999</v>
      </c>
      <c r="E33" s="8" t="str">
        <f t="shared" si="4"/>
        <v>-</v>
      </c>
      <c r="F33" s="7">
        <f t="shared" si="5"/>
        <v>27702222.120000001</v>
      </c>
      <c r="G33" s="6"/>
    </row>
    <row r="34" spans="1:7" s="9" customFormat="1" ht="21" customHeight="1">
      <c r="A34" s="7" t="s">
        <v>37</v>
      </c>
      <c r="B34" s="7">
        <v>60000000</v>
      </c>
      <c r="C34" s="7">
        <v>3722002.89</v>
      </c>
      <c r="D34" s="7">
        <v>11231863.890000001</v>
      </c>
      <c r="E34" s="8" t="str">
        <f t="shared" si="4"/>
        <v>-</v>
      </c>
      <c r="F34" s="7">
        <f t="shared" si="5"/>
        <v>48768136.109999999</v>
      </c>
      <c r="G34" s="6"/>
    </row>
    <row r="35" spans="1:7" ht="21" customHeight="1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1" customHeight="1">
      <c r="A36" s="7" t="s">
        <v>39</v>
      </c>
      <c r="B36" s="7">
        <v>72000000</v>
      </c>
      <c r="C36" s="7">
        <v>5575700</v>
      </c>
      <c r="D36" s="7">
        <v>17791980</v>
      </c>
      <c r="E36" s="8" t="str">
        <f t="shared" si="4"/>
        <v>-</v>
      </c>
      <c r="F36" s="7">
        <f t="shared" si="5"/>
        <v>54208020</v>
      </c>
      <c r="G36" s="6"/>
    </row>
    <row r="37" spans="1:7" ht="21" customHeight="1">
      <c r="A37" s="7" t="s">
        <v>40</v>
      </c>
      <c r="B37" s="25">
        <v>900000</v>
      </c>
      <c r="C37" s="7">
        <v>39830</v>
      </c>
      <c r="D37" s="7">
        <v>133190</v>
      </c>
      <c r="E37" s="8" t="str">
        <f t="shared" si="4"/>
        <v>-</v>
      </c>
      <c r="F37" s="7">
        <f t="shared" si="5"/>
        <v>766810</v>
      </c>
      <c r="G37" s="6"/>
    </row>
    <row r="38" spans="1:7" ht="21" customHeight="1">
      <c r="A38" s="7" t="s">
        <v>41</v>
      </c>
      <c r="B38" s="25">
        <v>13000000</v>
      </c>
      <c r="C38" s="7">
        <v>980350</v>
      </c>
      <c r="D38" s="7">
        <v>2826000</v>
      </c>
      <c r="E38" s="8" t="str">
        <f t="shared" si="4"/>
        <v>-</v>
      </c>
      <c r="F38" s="7">
        <f t="shared" si="5"/>
        <v>10174000</v>
      </c>
      <c r="G38" s="6"/>
    </row>
    <row r="39" spans="1:7" s="9" customFormat="1" ht="21" customHeight="1">
      <c r="A39" s="7" t="s">
        <v>42</v>
      </c>
      <c r="B39" s="7">
        <v>85000</v>
      </c>
      <c r="C39" s="14">
        <v>1500</v>
      </c>
      <c r="D39" s="14">
        <v>1500</v>
      </c>
      <c r="E39" s="8" t="s">
        <v>7</v>
      </c>
      <c r="F39" s="7">
        <f t="shared" si="5"/>
        <v>83500</v>
      </c>
      <c r="G39" s="6"/>
    </row>
    <row r="40" spans="1:7" s="9" customFormat="1" ht="21" customHeight="1">
      <c r="A40" s="7" t="s">
        <v>43</v>
      </c>
      <c r="B40" s="7">
        <v>20000</v>
      </c>
      <c r="C40" s="14">
        <v>1250</v>
      </c>
      <c r="D40" s="14">
        <v>1300</v>
      </c>
      <c r="E40" s="8" t="s">
        <v>7</v>
      </c>
      <c r="F40" s="7">
        <f t="shared" si="5"/>
        <v>18700</v>
      </c>
      <c r="G40" s="6"/>
    </row>
    <row r="41" spans="1:7" s="9" customFormat="1" ht="21" customHeight="1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1" customHeight="1">
      <c r="A42" s="7" t="s">
        <v>45</v>
      </c>
      <c r="B42" s="7">
        <v>13000000</v>
      </c>
      <c r="C42" s="14">
        <v>0</v>
      </c>
      <c r="D42" s="14">
        <v>0</v>
      </c>
      <c r="E42" s="8" t="s">
        <v>7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46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1" customHeight="1">
      <c r="A48" s="3"/>
      <c r="B48" s="3" t="str">
        <f>+B5</f>
        <v>ปี 2568</v>
      </c>
      <c r="C48" s="3"/>
      <c r="D48" s="3"/>
      <c r="E48" s="3" t="s">
        <v>7</v>
      </c>
      <c r="F48" s="3" t="s">
        <v>47</v>
      </c>
      <c r="G48" s="6"/>
    </row>
    <row r="49" spans="1:7" s="9" customFormat="1" ht="21" customHeight="1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51</v>
      </c>
      <c r="B52" s="7">
        <v>104300000</v>
      </c>
      <c r="C52" s="7">
        <v>6916200</v>
      </c>
      <c r="D52" s="7">
        <v>22931092</v>
      </c>
      <c r="E52" s="8" t="str">
        <f t="shared" si="6"/>
        <v>-</v>
      </c>
      <c r="F52" s="7">
        <f t="shared" si="7"/>
        <v>81368908</v>
      </c>
      <c r="G52" s="6"/>
    </row>
    <row r="53" spans="1:7" s="9" customFormat="1" ht="21" customHeight="1">
      <c r="A53" s="7" t="s">
        <v>52</v>
      </c>
      <c r="B53" s="7">
        <v>290000</v>
      </c>
      <c r="C53" s="14">
        <v>36532.5</v>
      </c>
      <c r="D53" s="14">
        <v>127473.75</v>
      </c>
      <c r="E53" s="8" t="s">
        <v>7</v>
      </c>
      <c r="F53" s="7">
        <f t="shared" si="7"/>
        <v>162526.25</v>
      </c>
      <c r="G53" s="6"/>
    </row>
    <row r="54" spans="1:7" s="9" customFormat="1" ht="21" customHeight="1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1" customHeight="1">
      <c r="A55" s="7" t="s">
        <v>54</v>
      </c>
      <c r="B55" s="11">
        <f>SUM(B31:B42)+SUM(B49:B54)</f>
        <v>2170000000</v>
      </c>
      <c r="C55" s="11">
        <v>65952960.859999999</v>
      </c>
      <c r="D55" s="11">
        <v>211388733.52000001</v>
      </c>
      <c r="E55" s="12" t="str">
        <f t="shared" si="6"/>
        <v>-</v>
      </c>
      <c r="F55" s="11">
        <f t="shared" si="7"/>
        <v>1958611266.48</v>
      </c>
      <c r="G55" s="6"/>
    </row>
    <row r="56" spans="1:7" ht="21" customHeight="1">
      <c r="A56" s="7" t="s">
        <v>55</v>
      </c>
      <c r="B56" s="7"/>
      <c r="C56" s="7"/>
      <c r="D56" s="7"/>
      <c r="E56" s="8"/>
      <c r="F56" s="7"/>
      <c r="G56" s="6"/>
    </row>
    <row r="57" spans="1:7" ht="21" customHeight="1">
      <c r="A57" s="7" t="s">
        <v>56</v>
      </c>
      <c r="B57" s="7">
        <v>138000000</v>
      </c>
      <c r="C57" s="7">
        <v>22731766.600000001</v>
      </c>
      <c r="D57" s="7">
        <v>49518427.299999997</v>
      </c>
      <c r="E57" s="8" t="str">
        <f>IF(D57&gt;B57,"+","-")</f>
        <v>-</v>
      </c>
      <c r="F57" s="7">
        <f>ABS(D57-B57)</f>
        <v>88481572.700000003</v>
      </c>
      <c r="G57" s="6"/>
    </row>
    <row r="58" spans="1:7" ht="21" customHeight="1">
      <c r="A58" s="7" t="s">
        <v>57</v>
      </c>
      <c r="B58" s="7">
        <v>22000000</v>
      </c>
      <c r="C58" s="7">
        <v>2647070</v>
      </c>
      <c r="D58" s="7">
        <v>7031130</v>
      </c>
      <c r="E58" s="8" t="str">
        <f t="shared" ref="E58:E63" si="8">IF(D58&gt;B58,"+","-")</f>
        <v>-</v>
      </c>
      <c r="F58" s="7">
        <f t="shared" ref="F58:F65" si="9">ABS(D58-B58)</f>
        <v>14968870</v>
      </c>
      <c r="G58" s="6"/>
    </row>
    <row r="59" spans="1:7" ht="21" customHeight="1">
      <c r="A59" s="7" t="s">
        <v>58</v>
      </c>
      <c r="B59" s="7">
        <v>250000</v>
      </c>
      <c r="C59" s="7">
        <v>26555</v>
      </c>
      <c r="D59" s="7">
        <v>81180</v>
      </c>
      <c r="E59" s="8" t="str">
        <f t="shared" si="8"/>
        <v>-</v>
      </c>
      <c r="F59" s="7">
        <f t="shared" si="9"/>
        <v>168820</v>
      </c>
      <c r="G59" s="6"/>
    </row>
    <row r="60" spans="1:7" ht="21" customHeight="1">
      <c r="A60" s="7" t="s">
        <v>59</v>
      </c>
      <c r="B60" s="7">
        <v>3000000</v>
      </c>
      <c r="C60" s="14">
        <v>453000</v>
      </c>
      <c r="D60" s="7">
        <v>956000</v>
      </c>
      <c r="E60" s="8" t="str">
        <f t="shared" si="8"/>
        <v>-</v>
      </c>
      <c r="F60" s="7">
        <f t="shared" si="9"/>
        <v>2044000</v>
      </c>
      <c r="G60" s="6"/>
    </row>
    <row r="61" spans="1:7" ht="21" customHeight="1">
      <c r="A61" s="7" t="s">
        <v>60</v>
      </c>
      <c r="B61" s="7">
        <v>300000</v>
      </c>
      <c r="C61" s="7">
        <v>109800</v>
      </c>
      <c r="D61" s="7">
        <v>152800</v>
      </c>
      <c r="E61" s="8" t="str">
        <f t="shared" si="8"/>
        <v>-</v>
      </c>
      <c r="F61" s="7">
        <f t="shared" si="9"/>
        <v>147200</v>
      </c>
      <c r="G61" s="6"/>
    </row>
    <row r="62" spans="1:7" ht="21" customHeight="1">
      <c r="A62" s="7" t="s">
        <v>61</v>
      </c>
      <c r="B62" s="7">
        <v>1450000</v>
      </c>
      <c r="C62" s="14">
        <v>53000</v>
      </c>
      <c r="D62" s="7">
        <v>270500</v>
      </c>
      <c r="E62" s="8" t="str">
        <f t="shared" si="8"/>
        <v>-</v>
      </c>
      <c r="F62" s="7">
        <f t="shared" si="9"/>
        <v>1179500</v>
      </c>
      <c r="G62" s="6"/>
    </row>
    <row r="63" spans="1:7" ht="21" customHeight="1">
      <c r="A63" s="7" t="s">
        <v>62</v>
      </c>
      <c r="B63" s="7">
        <v>15000000</v>
      </c>
      <c r="C63" s="7">
        <v>2008150</v>
      </c>
      <c r="D63" s="7">
        <v>5164602</v>
      </c>
      <c r="E63" s="8" t="str">
        <f t="shared" si="8"/>
        <v>-</v>
      </c>
      <c r="F63" s="7">
        <f t="shared" si="9"/>
        <v>9835398</v>
      </c>
      <c r="G63" s="6"/>
    </row>
    <row r="64" spans="1:7" ht="21" customHeight="1">
      <c r="A64" s="7" t="s">
        <v>63</v>
      </c>
      <c r="B64" s="7"/>
      <c r="C64" s="7"/>
      <c r="D64" s="7"/>
      <c r="E64" s="8"/>
      <c r="F64" s="7"/>
      <c r="G64" s="6"/>
    </row>
    <row r="65" spans="1:7" ht="21" customHeight="1">
      <c r="A65" s="7" t="s">
        <v>64</v>
      </c>
      <c r="B65" s="11">
        <f>SUM(B57:B63)</f>
        <v>180000000</v>
      </c>
      <c r="C65" s="11">
        <v>28029341.600000001</v>
      </c>
      <c r="D65" s="11">
        <v>63174639.299999997</v>
      </c>
      <c r="E65" s="12" t="str">
        <f>IF(D65&gt;B65,"+","-")</f>
        <v>-</v>
      </c>
      <c r="F65" s="11">
        <f t="shared" si="9"/>
        <v>116825360.7</v>
      </c>
      <c r="G65" s="6"/>
    </row>
    <row r="66" spans="1:7" ht="21" customHeight="1">
      <c r="A66" s="7" t="s">
        <v>65</v>
      </c>
      <c r="B66" s="7"/>
      <c r="C66" s="7"/>
      <c r="D66" s="7"/>
      <c r="E66" s="8"/>
      <c r="F66" s="7"/>
      <c r="G66" s="6"/>
    </row>
    <row r="67" spans="1:7" ht="21" customHeight="1">
      <c r="A67" s="7" t="s">
        <v>66</v>
      </c>
      <c r="B67" s="7">
        <v>90000000</v>
      </c>
      <c r="C67" s="7">
        <v>12067778.5</v>
      </c>
      <c r="D67" s="7">
        <v>25947555</v>
      </c>
      <c r="E67" s="8" t="str">
        <f>IF(D67&gt;B67,"+","-")</f>
        <v>-</v>
      </c>
      <c r="F67" s="7">
        <f>ABS(D67-B67)</f>
        <v>64052445</v>
      </c>
      <c r="G67" s="6"/>
    </row>
    <row r="68" spans="1:7" s="9" customFormat="1" ht="21" customHeight="1">
      <c r="A68" s="7" t="s">
        <v>67</v>
      </c>
      <c r="B68" s="11">
        <f>+B67</f>
        <v>90000000</v>
      </c>
      <c r="C68" s="11">
        <v>12067778.5</v>
      </c>
      <c r="D68" s="11">
        <v>25947555</v>
      </c>
      <c r="E68" s="12" t="str">
        <f t="shared" ref="E68:E82" si="10">IF(D68&gt;B68,"+","-")</f>
        <v>-</v>
      </c>
      <c r="F68" s="11">
        <f>ABS(D68-B68)</f>
        <v>64052445</v>
      </c>
      <c r="G68" s="6"/>
    </row>
    <row r="69" spans="1:7" ht="21" customHeight="1">
      <c r="A69" s="7" t="s">
        <v>68</v>
      </c>
      <c r="B69" s="7"/>
      <c r="C69" s="7"/>
      <c r="D69" s="7"/>
      <c r="E69" s="8"/>
      <c r="F69" s="7"/>
      <c r="G69" s="6"/>
    </row>
    <row r="70" spans="1:7" ht="21" customHeight="1">
      <c r="A70" s="7" t="s">
        <v>69</v>
      </c>
      <c r="B70" s="7">
        <v>15000000</v>
      </c>
      <c r="C70" s="7">
        <v>1553571</v>
      </c>
      <c r="D70" s="7">
        <v>5490292</v>
      </c>
      <c r="E70" s="8" t="str">
        <f t="shared" si="10"/>
        <v>-</v>
      </c>
      <c r="F70" s="7">
        <f t="shared" ref="F70:F83" si="11">ABS(D70-B70)</f>
        <v>9509708</v>
      </c>
      <c r="G70" s="6"/>
    </row>
    <row r="71" spans="1:7" ht="21" customHeight="1">
      <c r="A71" s="7" t="s">
        <v>70</v>
      </c>
      <c r="B71" s="7">
        <v>500000</v>
      </c>
      <c r="C71" s="7">
        <v>19150</v>
      </c>
      <c r="D71" s="7">
        <v>49962</v>
      </c>
      <c r="E71" s="8" t="str">
        <f t="shared" si="10"/>
        <v>-</v>
      </c>
      <c r="F71" s="7">
        <f t="shared" si="11"/>
        <v>450038</v>
      </c>
      <c r="G71" s="6"/>
    </row>
    <row r="72" spans="1:7" s="9" customFormat="1" ht="21" customHeight="1">
      <c r="A72" s="7" t="s">
        <v>71</v>
      </c>
      <c r="B72" s="7">
        <v>800000</v>
      </c>
      <c r="C72" s="14">
        <v>25670</v>
      </c>
      <c r="D72" s="14">
        <v>79580</v>
      </c>
      <c r="E72" s="8" t="s">
        <v>7</v>
      </c>
      <c r="F72" s="7">
        <f t="shared" si="11"/>
        <v>720420</v>
      </c>
      <c r="G72" s="6"/>
    </row>
    <row r="73" spans="1:7" ht="21" customHeight="1">
      <c r="A73" s="7" t="s">
        <v>72</v>
      </c>
      <c r="B73" s="7">
        <v>6000000</v>
      </c>
      <c r="C73" s="7">
        <v>230877.5</v>
      </c>
      <c r="D73" s="7">
        <v>1898222.5</v>
      </c>
      <c r="E73" s="8" t="str">
        <f t="shared" si="10"/>
        <v>-</v>
      </c>
      <c r="F73" s="7">
        <f t="shared" si="11"/>
        <v>4101777.5</v>
      </c>
      <c r="G73" s="6"/>
    </row>
    <row r="74" spans="1:7" ht="21" customHeight="1">
      <c r="A74" s="7" t="s">
        <v>73</v>
      </c>
      <c r="B74" s="7">
        <v>3350000</v>
      </c>
      <c r="C74" s="14">
        <v>129730</v>
      </c>
      <c r="D74" s="7">
        <v>381610</v>
      </c>
      <c r="E74" s="8" t="str">
        <f t="shared" si="10"/>
        <v>-</v>
      </c>
      <c r="F74" s="7">
        <f t="shared" si="11"/>
        <v>2968390</v>
      </c>
      <c r="G74" s="6"/>
    </row>
    <row r="75" spans="1:7" ht="21" customHeight="1">
      <c r="A75" s="7" t="s">
        <v>74</v>
      </c>
      <c r="B75" s="7">
        <v>90000</v>
      </c>
      <c r="C75" s="14">
        <v>3000</v>
      </c>
      <c r="D75" s="14">
        <v>34100</v>
      </c>
      <c r="E75" s="8" t="s">
        <v>7</v>
      </c>
      <c r="F75" s="7">
        <f t="shared" si="11"/>
        <v>55900</v>
      </c>
      <c r="G75" s="6"/>
    </row>
    <row r="76" spans="1:7" ht="21" customHeight="1">
      <c r="A76" s="7" t="s">
        <v>75</v>
      </c>
      <c r="B76" s="7">
        <v>5300000</v>
      </c>
      <c r="C76" s="7">
        <v>479800</v>
      </c>
      <c r="D76" s="7">
        <v>1068800</v>
      </c>
      <c r="E76" s="8" t="str">
        <f>IF(D76&gt;B76,"+","-")</f>
        <v>-</v>
      </c>
      <c r="F76" s="7">
        <f>ABS(D76-B76)</f>
        <v>4231200</v>
      </c>
      <c r="G76" s="6"/>
    </row>
    <row r="77" spans="1:7" s="9" customFormat="1" ht="21" customHeight="1">
      <c r="A77" s="7" t="s">
        <v>76</v>
      </c>
      <c r="B77" s="7">
        <v>13300000</v>
      </c>
      <c r="C77" s="14">
        <v>1014825</v>
      </c>
      <c r="D77" s="7">
        <v>3207569</v>
      </c>
      <c r="E77" s="8" t="str">
        <f>IF(D77&gt;B77,"+","-")</f>
        <v>-</v>
      </c>
      <c r="F77" s="7">
        <f>ABS(D77-B77)</f>
        <v>10092431</v>
      </c>
      <c r="G77" s="6"/>
    </row>
    <row r="78" spans="1:7" ht="21" customHeight="1">
      <c r="A78" s="7" t="s">
        <v>77</v>
      </c>
      <c r="B78" s="7">
        <v>40000</v>
      </c>
      <c r="C78" s="14">
        <v>0</v>
      </c>
      <c r="D78" s="14">
        <v>2020</v>
      </c>
      <c r="E78" s="8" t="str">
        <f t="shared" si="10"/>
        <v>-</v>
      </c>
      <c r="F78" s="7">
        <f>ABS(D78-B78)</f>
        <v>37980</v>
      </c>
      <c r="G78" s="6"/>
    </row>
    <row r="79" spans="1:7" ht="21" customHeight="1">
      <c r="A79" s="7" t="s">
        <v>78</v>
      </c>
      <c r="B79" s="7">
        <v>15500000</v>
      </c>
      <c r="C79" s="14">
        <v>2307470</v>
      </c>
      <c r="D79" s="7">
        <v>3080895</v>
      </c>
      <c r="E79" s="8" t="str">
        <f t="shared" si="10"/>
        <v>-</v>
      </c>
      <c r="F79" s="7">
        <f t="shared" si="11"/>
        <v>12419105</v>
      </c>
      <c r="G79" s="6"/>
    </row>
    <row r="80" spans="1:7" ht="21" customHeight="1">
      <c r="A80" s="7" t="s">
        <v>79</v>
      </c>
      <c r="B80" s="7">
        <v>100000</v>
      </c>
      <c r="C80" s="14">
        <v>11810</v>
      </c>
      <c r="D80" s="7">
        <v>49640</v>
      </c>
      <c r="E80" s="8" t="str">
        <f t="shared" si="10"/>
        <v>-</v>
      </c>
      <c r="F80" s="7">
        <f t="shared" si="11"/>
        <v>50360</v>
      </c>
      <c r="G80" s="6"/>
    </row>
    <row r="81" spans="1:7" ht="21" customHeight="1">
      <c r="A81" s="7" t="s">
        <v>80</v>
      </c>
      <c r="B81" s="7">
        <v>20000</v>
      </c>
      <c r="C81" s="14" t="s">
        <v>7</v>
      </c>
      <c r="D81" s="14" t="s">
        <v>7</v>
      </c>
      <c r="E81" s="8" t="s">
        <v>7</v>
      </c>
      <c r="F81" s="7">
        <f>B81</f>
        <v>20000</v>
      </c>
      <c r="G81" s="6"/>
    </row>
    <row r="82" spans="1:7" ht="21" customHeight="1">
      <c r="A82" s="7" t="s">
        <v>81</v>
      </c>
      <c r="B82" s="11">
        <f>SUM(B70:B81)</f>
        <v>60000000</v>
      </c>
      <c r="C82" s="11">
        <v>6075903.5</v>
      </c>
      <c r="D82" s="11">
        <v>15342690.5</v>
      </c>
      <c r="E82" s="12" t="str">
        <f t="shared" si="10"/>
        <v>-</v>
      </c>
      <c r="F82" s="11">
        <f t="shared" si="11"/>
        <v>44657309.5</v>
      </c>
      <c r="G82" s="6"/>
    </row>
    <row r="83" spans="1:7" ht="21" customHeight="1">
      <c r="A83" s="29" t="s">
        <v>82</v>
      </c>
      <c r="B83" s="23">
        <f>+B82+B68+B65+B55</f>
        <v>2500000000</v>
      </c>
      <c r="C83" s="23">
        <v>112125984.48999999</v>
      </c>
      <c r="D83" s="23">
        <v>315853618.31999999</v>
      </c>
      <c r="E83" s="24" t="str">
        <f>IF(D83&gt;B83,"+","-")</f>
        <v>-</v>
      </c>
      <c r="F83" s="11">
        <f t="shared" si="11"/>
        <v>2184146381.6799998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83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1" customHeight="1">
      <c r="A89" s="3"/>
      <c r="B89" s="3" t="str">
        <f>+B48</f>
        <v>ปี 2568</v>
      </c>
      <c r="C89" s="3"/>
      <c r="D89" s="3"/>
      <c r="E89" s="3" t="s">
        <v>7</v>
      </c>
      <c r="F89" s="3" t="s">
        <v>47</v>
      </c>
      <c r="G89" s="6"/>
    </row>
    <row r="90" spans="1:7" s="9" customFormat="1" ht="21" customHeight="1">
      <c r="A90" s="31" t="s">
        <v>84</v>
      </c>
      <c r="B90" s="4"/>
      <c r="C90" s="4"/>
      <c r="D90" s="4"/>
      <c r="E90" s="5"/>
      <c r="F90" s="4"/>
      <c r="G90" s="6"/>
    </row>
    <row r="91" spans="1:7" ht="21" customHeight="1">
      <c r="A91" s="18" t="s">
        <v>85</v>
      </c>
      <c r="B91" s="7">
        <v>100000000</v>
      </c>
      <c r="C91" s="14">
        <v>13141003.76</v>
      </c>
      <c r="D91" s="7">
        <v>32943374.899999999</v>
      </c>
      <c r="E91" s="8" t="str">
        <f>IF(D91&gt;B91,"+","-")</f>
        <v>-</v>
      </c>
      <c r="F91" s="7">
        <f>ABS(D91-B91)</f>
        <v>67056625.100000001</v>
      </c>
      <c r="G91" s="6"/>
    </row>
    <row r="92" spans="1:7" ht="21" customHeight="1">
      <c r="A92" s="18" t="s">
        <v>86</v>
      </c>
      <c r="B92" s="7">
        <v>24965000</v>
      </c>
      <c r="C92" s="14">
        <v>0</v>
      </c>
      <c r="D92" s="14">
        <v>2112</v>
      </c>
      <c r="E92" s="8" t="str">
        <f>IF(D92&gt;B92,"+","-")</f>
        <v>-</v>
      </c>
      <c r="F92" s="7">
        <f>ABS(D92-B92)</f>
        <v>24962888</v>
      </c>
      <c r="G92" s="6"/>
    </row>
    <row r="93" spans="1:7" ht="21" customHeight="1">
      <c r="A93" s="18" t="s">
        <v>87</v>
      </c>
      <c r="B93" s="7">
        <v>975000000</v>
      </c>
      <c r="C93" s="14">
        <v>155940469.97999999</v>
      </c>
      <c r="D93" s="7">
        <v>326435155.47000003</v>
      </c>
      <c r="E93" s="8" t="str">
        <f>IF(D93&gt;B93,"+","-")</f>
        <v>-</v>
      </c>
      <c r="F93" s="7">
        <f>ABS(D93-B93)</f>
        <v>648564844.52999997</v>
      </c>
      <c r="G93" s="6"/>
    </row>
    <row r="94" spans="1:7" ht="21" customHeight="1">
      <c r="A94" s="18" t="s">
        <v>88</v>
      </c>
      <c r="B94" s="7">
        <v>35000</v>
      </c>
      <c r="C94" s="14" t="s">
        <v>7</v>
      </c>
      <c r="D94" s="14" t="s">
        <v>7</v>
      </c>
      <c r="E94" s="8" t="str">
        <f>IF(D94&gt;B94,"+","-")</f>
        <v>+</v>
      </c>
      <c r="F94" s="7">
        <f>B94</f>
        <v>35000</v>
      </c>
      <c r="G94" s="6"/>
    </row>
    <row r="95" spans="1:7" ht="21" customHeight="1">
      <c r="A95" s="32" t="s">
        <v>89</v>
      </c>
      <c r="B95" s="11">
        <v>1100000000</v>
      </c>
      <c r="C95" s="11">
        <v>169081473.74000001</v>
      </c>
      <c r="D95" s="11">
        <v>359380642.37</v>
      </c>
      <c r="E95" s="12" t="str">
        <f>IF(D95&gt;B95,"+","-")</f>
        <v>-</v>
      </c>
      <c r="F95" s="11">
        <f>ABS(D95-B95)</f>
        <v>740619357.63</v>
      </c>
      <c r="G95" s="6"/>
    </row>
    <row r="96" spans="1:7" ht="21" customHeight="1">
      <c r="A96" s="18" t="s">
        <v>90</v>
      </c>
      <c r="B96" s="33"/>
      <c r="C96" s="33"/>
      <c r="D96" s="33"/>
      <c r="E96" s="34"/>
      <c r="F96" s="33"/>
      <c r="G96" s="6"/>
    </row>
    <row r="97" spans="1:7" ht="21" customHeight="1">
      <c r="A97" s="18" t="s">
        <v>91</v>
      </c>
      <c r="B97" s="7"/>
      <c r="C97" s="7"/>
      <c r="D97" s="7"/>
      <c r="E97" s="8"/>
      <c r="F97" s="7"/>
      <c r="G97" s="6"/>
    </row>
    <row r="98" spans="1:7" ht="21" customHeight="1">
      <c r="A98" s="18" t="s">
        <v>92</v>
      </c>
      <c r="B98" s="7">
        <v>50000000</v>
      </c>
      <c r="C98" s="14" t="s">
        <v>7</v>
      </c>
      <c r="D98" s="14" t="s">
        <v>7</v>
      </c>
      <c r="E98" s="14" t="s">
        <v>7</v>
      </c>
      <c r="F98" s="14">
        <f>B98</f>
        <v>50000000</v>
      </c>
      <c r="G98" s="6"/>
    </row>
    <row r="99" spans="1:7" ht="21" customHeight="1">
      <c r="A99" s="18" t="s">
        <v>93</v>
      </c>
      <c r="B99" s="7">
        <v>0</v>
      </c>
      <c r="C99" s="14" t="s">
        <v>7</v>
      </c>
      <c r="D99" s="14" t="s">
        <v>7</v>
      </c>
      <c r="E99" s="14" t="s">
        <v>7</v>
      </c>
      <c r="F99" s="14">
        <f>B99</f>
        <v>0</v>
      </c>
      <c r="G99" s="6"/>
    </row>
    <row r="100" spans="1:7" ht="21" customHeight="1">
      <c r="A100" s="32" t="s">
        <v>94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95</v>
      </c>
      <c r="B101" s="23">
        <f>SUM(B98:B99)</f>
        <v>50000000</v>
      </c>
      <c r="C101" s="14" t="s">
        <v>7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97</v>
      </c>
      <c r="B103" s="7">
        <v>150000000</v>
      </c>
      <c r="C103" s="7">
        <v>15661579.52</v>
      </c>
      <c r="D103" s="7">
        <v>117839558.01000001</v>
      </c>
      <c r="E103" s="38" t="s">
        <v>7</v>
      </c>
      <c r="F103" s="14">
        <f t="shared" si="12"/>
        <v>32160441.989999995</v>
      </c>
      <c r="G103" s="6"/>
    </row>
    <row r="104" spans="1:7" ht="21" customHeight="1">
      <c r="A104" s="18" t="s">
        <v>98</v>
      </c>
      <c r="B104" s="7">
        <v>5000000</v>
      </c>
      <c r="C104" s="14">
        <v>1100</v>
      </c>
      <c r="D104" s="7">
        <v>1100</v>
      </c>
      <c r="E104" s="8" t="str">
        <f>IF(D104&gt;B104,"+","-")</f>
        <v>-</v>
      </c>
      <c r="F104" s="14">
        <f t="shared" si="12"/>
        <v>4998900</v>
      </c>
      <c r="G104" s="6"/>
    </row>
    <row r="105" spans="1:7" ht="21" customHeight="1">
      <c r="A105" s="18" t="s">
        <v>99</v>
      </c>
      <c r="B105" s="7">
        <v>755000000</v>
      </c>
      <c r="C105" s="7">
        <v>11028374.35</v>
      </c>
      <c r="D105" s="7">
        <v>2647071069.48</v>
      </c>
      <c r="E105" s="8" t="str">
        <f>IF(D105&gt;B105,"+","-")</f>
        <v>+</v>
      </c>
      <c r="F105" s="14">
        <f t="shared" si="12"/>
        <v>1892071069.48</v>
      </c>
      <c r="G105" s="6"/>
    </row>
    <row r="106" spans="1:7" ht="21" customHeight="1">
      <c r="A106" s="18" t="s">
        <v>100</v>
      </c>
      <c r="B106" s="7">
        <v>15000000</v>
      </c>
      <c r="C106" s="7">
        <v>395174.27</v>
      </c>
      <c r="D106" s="7">
        <v>2735350.34</v>
      </c>
      <c r="E106" s="8" t="str">
        <f t="shared" ref="E106:E110" si="13">IF(D106&gt;B106,"+","-")</f>
        <v>-</v>
      </c>
      <c r="F106" s="7">
        <f t="shared" si="12"/>
        <v>12264649.66</v>
      </c>
      <c r="G106" s="6"/>
    </row>
    <row r="107" spans="1:7" ht="21" customHeight="1">
      <c r="A107" s="18" t="s">
        <v>101</v>
      </c>
      <c r="B107" s="7">
        <v>50000000</v>
      </c>
      <c r="C107" s="7">
        <v>897701.09</v>
      </c>
      <c r="D107" s="7">
        <v>919691.09</v>
      </c>
      <c r="E107" s="8" t="str">
        <f t="shared" si="13"/>
        <v>-</v>
      </c>
      <c r="F107" s="7">
        <f t="shared" si="12"/>
        <v>49080308.909999996</v>
      </c>
      <c r="G107" s="6"/>
    </row>
    <row r="108" spans="1:7" ht="21" customHeight="1">
      <c r="A108" s="18" t="s">
        <v>102</v>
      </c>
      <c r="B108" s="7">
        <v>70000000</v>
      </c>
      <c r="C108" s="7">
        <v>18484319.789999999</v>
      </c>
      <c r="D108" s="7">
        <v>20207816.25</v>
      </c>
      <c r="E108" s="8" t="str">
        <f>IF(D108&gt;B108,"+","-")</f>
        <v>-</v>
      </c>
      <c r="F108" s="7">
        <f>ABS(D108-B108)</f>
        <v>49792183.75</v>
      </c>
      <c r="G108" s="6"/>
    </row>
    <row r="109" spans="1:7" ht="21" customHeight="1">
      <c r="A109" s="39" t="s">
        <v>103</v>
      </c>
      <c r="B109" s="11">
        <v>1045000000</v>
      </c>
      <c r="C109" s="11">
        <v>46468249.020000003</v>
      </c>
      <c r="D109" s="11">
        <v>2788774585.1700001</v>
      </c>
      <c r="E109" s="12" t="str">
        <f t="shared" si="13"/>
        <v>+</v>
      </c>
      <c r="F109" s="11">
        <f t="shared" si="12"/>
        <v>1743774585.1700001</v>
      </c>
      <c r="G109" s="6"/>
    </row>
    <row r="110" spans="1:7" ht="21" customHeight="1">
      <c r="A110" s="40" t="s">
        <v>104</v>
      </c>
      <c r="B110" s="11">
        <v>90000000000</v>
      </c>
      <c r="C110" s="11">
        <v>3809849546.2600002</v>
      </c>
      <c r="D110" s="11">
        <v>16410455840.48</v>
      </c>
      <c r="E110" s="12" t="str">
        <f t="shared" si="13"/>
        <v>-</v>
      </c>
      <c r="F110" s="11">
        <f t="shared" si="12"/>
        <v>73589544159.520004</v>
      </c>
      <c r="G110" s="6"/>
    </row>
    <row r="111" spans="1:7" ht="21" customHeight="1">
      <c r="A111" s="31" t="s">
        <v>105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106</v>
      </c>
      <c r="B112" s="36">
        <v>14549503800</v>
      </c>
      <c r="C112" s="36">
        <v>14549503800</v>
      </c>
      <c r="D112" s="36">
        <v>14549503800</v>
      </c>
      <c r="E112" s="8" t="str">
        <f>IF(D112&gt;B112,"+","-")</f>
        <v>-</v>
      </c>
      <c r="F112" s="14" t="s">
        <v>7</v>
      </c>
      <c r="G112" s="6"/>
    </row>
    <row r="113" spans="1:6" ht="21" customHeight="1">
      <c r="A113" s="40" t="s">
        <v>107</v>
      </c>
      <c r="B113" s="42">
        <v>14549503800</v>
      </c>
      <c r="C113" s="42">
        <f>+C112</f>
        <v>14549503800</v>
      </c>
      <c r="D113" s="42">
        <v>14549503800</v>
      </c>
      <c r="E113" s="12" t="str">
        <f>IF(D113&gt;B113,"+","-")</f>
        <v>-</v>
      </c>
      <c r="F113" s="42" t="s">
        <v>7</v>
      </c>
    </row>
    <row r="114" spans="1:6" ht="21" customHeight="1">
      <c r="A114" s="40" t="s">
        <v>108</v>
      </c>
      <c r="B114" s="11">
        <v>90000000000</v>
      </c>
      <c r="C114" s="11">
        <v>5398483969.7399998</v>
      </c>
      <c r="D114" s="11">
        <v>12600606294.219999</v>
      </c>
      <c r="E114" s="12" t="str">
        <f>IF(D114&gt;B114,"+","-")</f>
        <v>-</v>
      </c>
      <c r="F114" s="11">
        <f>ABS(D114-B114)</f>
        <v>77399393705.779999</v>
      </c>
    </row>
    <row r="115" spans="1:6" ht="21" customHeight="1">
      <c r="A115" s="43" t="s">
        <v>109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286"/>
  <sheetViews>
    <sheetView tabSelected="1" topLeftCell="A96" workbookViewId="0">
      <selection activeCell="D115" sqref="D115"/>
    </sheetView>
  </sheetViews>
  <sheetFormatPr defaultRowHeight="21" customHeight="1"/>
  <cols>
    <col min="1" max="1" width="47" style="1" customWidth="1"/>
    <col min="2" max="2" width="17.42578125" style="1" bestFit="1" customWidth="1"/>
    <col min="3" max="3" width="17.7109375" style="1" customWidth="1"/>
    <col min="4" max="4" width="17.42578125" style="1" customWidth="1"/>
    <col min="5" max="5" width="3.85546875" style="1" customWidth="1"/>
    <col min="6" max="6" width="17.42578125" style="1" customWidth="1"/>
    <col min="7" max="7" width="17.140625" style="1" customWidth="1"/>
    <col min="8" max="256" width="9.140625" style="1"/>
    <col min="257" max="257" width="47" style="1" customWidth="1"/>
    <col min="258" max="258" width="17.42578125" style="1" customWidth="1"/>
    <col min="259" max="259" width="17.7109375" style="1" customWidth="1"/>
    <col min="260" max="260" width="17.42578125" style="1" customWidth="1"/>
    <col min="261" max="261" width="3.85546875" style="1" customWidth="1"/>
    <col min="262" max="262" width="17.42578125" style="1" customWidth="1"/>
    <col min="263" max="263" width="17.140625" style="1" customWidth="1"/>
    <col min="264" max="512" width="9.140625" style="1"/>
    <col min="513" max="513" width="47" style="1" customWidth="1"/>
    <col min="514" max="514" width="17.42578125" style="1" customWidth="1"/>
    <col min="515" max="515" width="17.7109375" style="1" customWidth="1"/>
    <col min="516" max="516" width="17.42578125" style="1" customWidth="1"/>
    <col min="517" max="517" width="3.85546875" style="1" customWidth="1"/>
    <col min="518" max="518" width="17.42578125" style="1" customWidth="1"/>
    <col min="519" max="519" width="17.140625" style="1" customWidth="1"/>
    <col min="520" max="768" width="9.140625" style="1"/>
    <col min="769" max="769" width="47" style="1" customWidth="1"/>
    <col min="770" max="770" width="17.42578125" style="1" customWidth="1"/>
    <col min="771" max="771" width="17.7109375" style="1" customWidth="1"/>
    <col min="772" max="772" width="17.42578125" style="1" customWidth="1"/>
    <col min="773" max="773" width="3.85546875" style="1" customWidth="1"/>
    <col min="774" max="774" width="17.42578125" style="1" customWidth="1"/>
    <col min="775" max="775" width="17.140625" style="1" customWidth="1"/>
    <col min="776" max="1024" width="9.140625" style="1"/>
    <col min="1025" max="1025" width="47" style="1" customWidth="1"/>
    <col min="1026" max="1026" width="17.42578125" style="1" customWidth="1"/>
    <col min="1027" max="1027" width="17.7109375" style="1" customWidth="1"/>
    <col min="1028" max="1028" width="17.42578125" style="1" customWidth="1"/>
    <col min="1029" max="1029" width="3.85546875" style="1" customWidth="1"/>
    <col min="1030" max="1030" width="17.42578125" style="1" customWidth="1"/>
    <col min="1031" max="1031" width="17.140625" style="1" customWidth="1"/>
    <col min="1032" max="1280" width="9.140625" style="1"/>
    <col min="1281" max="1281" width="47" style="1" customWidth="1"/>
    <col min="1282" max="1282" width="17.42578125" style="1" customWidth="1"/>
    <col min="1283" max="1283" width="17.7109375" style="1" customWidth="1"/>
    <col min="1284" max="1284" width="17.42578125" style="1" customWidth="1"/>
    <col min="1285" max="1285" width="3.85546875" style="1" customWidth="1"/>
    <col min="1286" max="1286" width="17.42578125" style="1" customWidth="1"/>
    <col min="1287" max="1287" width="17.140625" style="1" customWidth="1"/>
    <col min="1288" max="1536" width="9.140625" style="1"/>
    <col min="1537" max="1537" width="47" style="1" customWidth="1"/>
    <col min="1538" max="1538" width="17.42578125" style="1" customWidth="1"/>
    <col min="1539" max="1539" width="17.7109375" style="1" customWidth="1"/>
    <col min="1540" max="1540" width="17.42578125" style="1" customWidth="1"/>
    <col min="1541" max="1541" width="3.85546875" style="1" customWidth="1"/>
    <col min="1542" max="1542" width="17.42578125" style="1" customWidth="1"/>
    <col min="1543" max="1543" width="17.140625" style="1" customWidth="1"/>
    <col min="1544" max="1792" width="9.140625" style="1"/>
    <col min="1793" max="1793" width="47" style="1" customWidth="1"/>
    <col min="1794" max="1794" width="17.42578125" style="1" customWidth="1"/>
    <col min="1795" max="1795" width="17.7109375" style="1" customWidth="1"/>
    <col min="1796" max="1796" width="17.42578125" style="1" customWidth="1"/>
    <col min="1797" max="1797" width="3.85546875" style="1" customWidth="1"/>
    <col min="1798" max="1798" width="17.42578125" style="1" customWidth="1"/>
    <col min="1799" max="1799" width="17.140625" style="1" customWidth="1"/>
    <col min="1800" max="2048" width="9.140625" style="1"/>
    <col min="2049" max="2049" width="47" style="1" customWidth="1"/>
    <col min="2050" max="2050" width="17.42578125" style="1" customWidth="1"/>
    <col min="2051" max="2051" width="17.7109375" style="1" customWidth="1"/>
    <col min="2052" max="2052" width="17.42578125" style="1" customWidth="1"/>
    <col min="2053" max="2053" width="3.85546875" style="1" customWidth="1"/>
    <col min="2054" max="2054" width="17.42578125" style="1" customWidth="1"/>
    <col min="2055" max="2055" width="17.140625" style="1" customWidth="1"/>
    <col min="2056" max="2304" width="9.140625" style="1"/>
    <col min="2305" max="2305" width="47" style="1" customWidth="1"/>
    <col min="2306" max="2306" width="17.42578125" style="1" customWidth="1"/>
    <col min="2307" max="2307" width="17.7109375" style="1" customWidth="1"/>
    <col min="2308" max="2308" width="17.42578125" style="1" customWidth="1"/>
    <col min="2309" max="2309" width="3.85546875" style="1" customWidth="1"/>
    <col min="2310" max="2310" width="17.42578125" style="1" customWidth="1"/>
    <col min="2311" max="2311" width="17.140625" style="1" customWidth="1"/>
    <col min="2312" max="2560" width="9.140625" style="1"/>
    <col min="2561" max="2561" width="47" style="1" customWidth="1"/>
    <col min="2562" max="2562" width="17.42578125" style="1" customWidth="1"/>
    <col min="2563" max="2563" width="17.7109375" style="1" customWidth="1"/>
    <col min="2564" max="2564" width="17.42578125" style="1" customWidth="1"/>
    <col min="2565" max="2565" width="3.85546875" style="1" customWidth="1"/>
    <col min="2566" max="2566" width="17.42578125" style="1" customWidth="1"/>
    <col min="2567" max="2567" width="17.140625" style="1" customWidth="1"/>
    <col min="2568" max="2816" width="9.140625" style="1"/>
    <col min="2817" max="2817" width="47" style="1" customWidth="1"/>
    <col min="2818" max="2818" width="17.42578125" style="1" customWidth="1"/>
    <col min="2819" max="2819" width="17.7109375" style="1" customWidth="1"/>
    <col min="2820" max="2820" width="17.42578125" style="1" customWidth="1"/>
    <col min="2821" max="2821" width="3.85546875" style="1" customWidth="1"/>
    <col min="2822" max="2822" width="17.42578125" style="1" customWidth="1"/>
    <col min="2823" max="2823" width="17.140625" style="1" customWidth="1"/>
    <col min="2824" max="3072" width="9.140625" style="1"/>
    <col min="3073" max="3073" width="47" style="1" customWidth="1"/>
    <col min="3074" max="3074" width="17.42578125" style="1" customWidth="1"/>
    <col min="3075" max="3075" width="17.7109375" style="1" customWidth="1"/>
    <col min="3076" max="3076" width="17.42578125" style="1" customWidth="1"/>
    <col min="3077" max="3077" width="3.85546875" style="1" customWidth="1"/>
    <col min="3078" max="3078" width="17.42578125" style="1" customWidth="1"/>
    <col min="3079" max="3079" width="17.140625" style="1" customWidth="1"/>
    <col min="3080" max="3328" width="9.140625" style="1"/>
    <col min="3329" max="3329" width="47" style="1" customWidth="1"/>
    <col min="3330" max="3330" width="17.42578125" style="1" customWidth="1"/>
    <col min="3331" max="3331" width="17.7109375" style="1" customWidth="1"/>
    <col min="3332" max="3332" width="17.42578125" style="1" customWidth="1"/>
    <col min="3333" max="3333" width="3.85546875" style="1" customWidth="1"/>
    <col min="3334" max="3334" width="17.42578125" style="1" customWidth="1"/>
    <col min="3335" max="3335" width="17.140625" style="1" customWidth="1"/>
    <col min="3336" max="3584" width="9.140625" style="1"/>
    <col min="3585" max="3585" width="47" style="1" customWidth="1"/>
    <col min="3586" max="3586" width="17.42578125" style="1" customWidth="1"/>
    <col min="3587" max="3587" width="17.7109375" style="1" customWidth="1"/>
    <col min="3588" max="3588" width="17.42578125" style="1" customWidth="1"/>
    <col min="3589" max="3589" width="3.85546875" style="1" customWidth="1"/>
    <col min="3590" max="3590" width="17.42578125" style="1" customWidth="1"/>
    <col min="3591" max="3591" width="17.140625" style="1" customWidth="1"/>
    <col min="3592" max="3840" width="9.140625" style="1"/>
    <col min="3841" max="3841" width="47" style="1" customWidth="1"/>
    <col min="3842" max="3842" width="17.42578125" style="1" customWidth="1"/>
    <col min="3843" max="3843" width="17.7109375" style="1" customWidth="1"/>
    <col min="3844" max="3844" width="17.42578125" style="1" customWidth="1"/>
    <col min="3845" max="3845" width="3.85546875" style="1" customWidth="1"/>
    <col min="3846" max="3846" width="17.42578125" style="1" customWidth="1"/>
    <col min="3847" max="3847" width="17.140625" style="1" customWidth="1"/>
    <col min="3848" max="4096" width="9.140625" style="1"/>
    <col min="4097" max="4097" width="47" style="1" customWidth="1"/>
    <col min="4098" max="4098" width="17.42578125" style="1" customWidth="1"/>
    <col min="4099" max="4099" width="17.7109375" style="1" customWidth="1"/>
    <col min="4100" max="4100" width="17.42578125" style="1" customWidth="1"/>
    <col min="4101" max="4101" width="3.85546875" style="1" customWidth="1"/>
    <col min="4102" max="4102" width="17.42578125" style="1" customWidth="1"/>
    <col min="4103" max="4103" width="17.140625" style="1" customWidth="1"/>
    <col min="4104" max="4352" width="9.140625" style="1"/>
    <col min="4353" max="4353" width="47" style="1" customWidth="1"/>
    <col min="4354" max="4354" width="17.42578125" style="1" customWidth="1"/>
    <col min="4355" max="4355" width="17.7109375" style="1" customWidth="1"/>
    <col min="4356" max="4356" width="17.42578125" style="1" customWidth="1"/>
    <col min="4357" max="4357" width="3.85546875" style="1" customWidth="1"/>
    <col min="4358" max="4358" width="17.42578125" style="1" customWidth="1"/>
    <col min="4359" max="4359" width="17.140625" style="1" customWidth="1"/>
    <col min="4360" max="4608" width="9.140625" style="1"/>
    <col min="4609" max="4609" width="47" style="1" customWidth="1"/>
    <col min="4610" max="4610" width="17.42578125" style="1" customWidth="1"/>
    <col min="4611" max="4611" width="17.7109375" style="1" customWidth="1"/>
    <col min="4612" max="4612" width="17.42578125" style="1" customWidth="1"/>
    <col min="4613" max="4613" width="3.85546875" style="1" customWidth="1"/>
    <col min="4614" max="4614" width="17.42578125" style="1" customWidth="1"/>
    <col min="4615" max="4615" width="17.140625" style="1" customWidth="1"/>
    <col min="4616" max="4864" width="9.140625" style="1"/>
    <col min="4865" max="4865" width="47" style="1" customWidth="1"/>
    <col min="4866" max="4866" width="17.42578125" style="1" customWidth="1"/>
    <col min="4867" max="4867" width="17.7109375" style="1" customWidth="1"/>
    <col min="4868" max="4868" width="17.42578125" style="1" customWidth="1"/>
    <col min="4869" max="4869" width="3.85546875" style="1" customWidth="1"/>
    <col min="4870" max="4870" width="17.42578125" style="1" customWidth="1"/>
    <col min="4871" max="4871" width="17.140625" style="1" customWidth="1"/>
    <col min="4872" max="5120" width="9.140625" style="1"/>
    <col min="5121" max="5121" width="47" style="1" customWidth="1"/>
    <col min="5122" max="5122" width="17.42578125" style="1" customWidth="1"/>
    <col min="5123" max="5123" width="17.7109375" style="1" customWidth="1"/>
    <col min="5124" max="5124" width="17.42578125" style="1" customWidth="1"/>
    <col min="5125" max="5125" width="3.85546875" style="1" customWidth="1"/>
    <col min="5126" max="5126" width="17.42578125" style="1" customWidth="1"/>
    <col min="5127" max="5127" width="17.140625" style="1" customWidth="1"/>
    <col min="5128" max="5376" width="9.140625" style="1"/>
    <col min="5377" max="5377" width="47" style="1" customWidth="1"/>
    <col min="5378" max="5378" width="17.42578125" style="1" customWidth="1"/>
    <col min="5379" max="5379" width="17.7109375" style="1" customWidth="1"/>
    <col min="5380" max="5380" width="17.42578125" style="1" customWidth="1"/>
    <col min="5381" max="5381" width="3.85546875" style="1" customWidth="1"/>
    <col min="5382" max="5382" width="17.42578125" style="1" customWidth="1"/>
    <col min="5383" max="5383" width="17.140625" style="1" customWidth="1"/>
    <col min="5384" max="5632" width="9.140625" style="1"/>
    <col min="5633" max="5633" width="47" style="1" customWidth="1"/>
    <col min="5634" max="5634" width="17.42578125" style="1" customWidth="1"/>
    <col min="5635" max="5635" width="17.7109375" style="1" customWidth="1"/>
    <col min="5636" max="5636" width="17.42578125" style="1" customWidth="1"/>
    <col min="5637" max="5637" width="3.85546875" style="1" customWidth="1"/>
    <col min="5638" max="5638" width="17.42578125" style="1" customWidth="1"/>
    <col min="5639" max="5639" width="17.140625" style="1" customWidth="1"/>
    <col min="5640" max="5888" width="9.140625" style="1"/>
    <col min="5889" max="5889" width="47" style="1" customWidth="1"/>
    <col min="5890" max="5890" width="17.42578125" style="1" customWidth="1"/>
    <col min="5891" max="5891" width="17.7109375" style="1" customWidth="1"/>
    <col min="5892" max="5892" width="17.42578125" style="1" customWidth="1"/>
    <col min="5893" max="5893" width="3.85546875" style="1" customWidth="1"/>
    <col min="5894" max="5894" width="17.42578125" style="1" customWidth="1"/>
    <col min="5895" max="5895" width="17.140625" style="1" customWidth="1"/>
    <col min="5896" max="6144" width="9.140625" style="1"/>
    <col min="6145" max="6145" width="47" style="1" customWidth="1"/>
    <col min="6146" max="6146" width="17.42578125" style="1" customWidth="1"/>
    <col min="6147" max="6147" width="17.7109375" style="1" customWidth="1"/>
    <col min="6148" max="6148" width="17.42578125" style="1" customWidth="1"/>
    <col min="6149" max="6149" width="3.85546875" style="1" customWidth="1"/>
    <col min="6150" max="6150" width="17.42578125" style="1" customWidth="1"/>
    <col min="6151" max="6151" width="17.140625" style="1" customWidth="1"/>
    <col min="6152" max="6400" width="9.140625" style="1"/>
    <col min="6401" max="6401" width="47" style="1" customWidth="1"/>
    <col min="6402" max="6402" width="17.42578125" style="1" customWidth="1"/>
    <col min="6403" max="6403" width="17.7109375" style="1" customWidth="1"/>
    <col min="6404" max="6404" width="17.42578125" style="1" customWidth="1"/>
    <col min="6405" max="6405" width="3.85546875" style="1" customWidth="1"/>
    <col min="6406" max="6406" width="17.42578125" style="1" customWidth="1"/>
    <col min="6407" max="6407" width="17.140625" style="1" customWidth="1"/>
    <col min="6408" max="6656" width="9.140625" style="1"/>
    <col min="6657" max="6657" width="47" style="1" customWidth="1"/>
    <col min="6658" max="6658" width="17.42578125" style="1" customWidth="1"/>
    <col min="6659" max="6659" width="17.7109375" style="1" customWidth="1"/>
    <col min="6660" max="6660" width="17.42578125" style="1" customWidth="1"/>
    <col min="6661" max="6661" width="3.85546875" style="1" customWidth="1"/>
    <col min="6662" max="6662" width="17.42578125" style="1" customWidth="1"/>
    <col min="6663" max="6663" width="17.140625" style="1" customWidth="1"/>
    <col min="6664" max="6912" width="9.140625" style="1"/>
    <col min="6913" max="6913" width="47" style="1" customWidth="1"/>
    <col min="6914" max="6914" width="17.42578125" style="1" customWidth="1"/>
    <col min="6915" max="6915" width="17.7109375" style="1" customWidth="1"/>
    <col min="6916" max="6916" width="17.42578125" style="1" customWidth="1"/>
    <col min="6917" max="6917" width="3.85546875" style="1" customWidth="1"/>
    <col min="6918" max="6918" width="17.42578125" style="1" customWidth="1"/>
    <col min="6919" max="6919" width="17.140625" style="1" customWidth="1"/>
    <col min="6920" max="7168" width="9.140625" style="1"/>
    <col min="7169" max="7169" width="47" style="1" customWidth="1"/>
    <col min="7170" max="7170" width="17.42578125" style="1" customWidth="1"/>
    <col min="7171" max="7171" width="17.7109375" style="1" customWidth="1"/>
    <col min="7172" max="7172" width="17.42578125" style="1" customWidth="1"/>
    <col min="7173" max="7173" width="3.85546875" style="1" customWidth="1"/>
    <col min="7174" max="7174" width="17.42578125" style="1" customWidth="1"/>
    <col min="7175" max="7175" width="17.140625" style="1" customWidth="1"/>
    <col min="7176" max="7424" width="9.140625" style="1"/>
    <col min="7425" max="7425" width="47" style="1" customWidth="1"/>
    <col min="7426" max="7426" width="17.42578125" style="1" customWidth="1"/>
    <col min="7427" max="7427" width="17.7109375" style="1" customWidth="1"/>
    <col min="7428" max="7428" width="17.42578125" style="1" customWidth="1"/>
    <col min="7429" max="7429" width="3.85546875" style="1" customWidth="1"/>
    <col min="7430" max="7430" width="17.42578125" style="1" customWidth="1"/>
    <col min="7431" max="7431" width="17.140625" style="1" customWidth="1"/>
    <col min="7432" max="7680" width="9.140625" style="1"/>
    <col min="7681" max="7681" width="47" style="1" customWidth="1"/>
    <col min="7682" max="7682" width="17.42578125" style="1" customWidth="1"/>
    <col min="7683" max="7683" width="17.7109375" style="1" customWidth="1"/>
    <col min="7684" max="7684" width="17.42578125" style="1" customWidth="1"/>
    <col min="7685" max="7685" width="3.85546875" style="1" customWidth="1"/>
    <col min="7686" max="7686" width="17.42578125" style="1" customWidth="1"/>
    <col min="7687" max="7687" width="17.140625" style="1" customWidth="1"/>
    <col min="7688" max="7936" width="9.140625" style="1"/>
    <col min="7937" max="7937" width="47" style="1" customWidth="1"/>
    <col min="7938" max="7938" width="17.42578125" style="1" customWidth="1"/>
    <col min="7939" max="7939" width="17.7109375" style="1" customWidth="1"/>
    <col min="7940" max="7940" width="17.42578125" style="1" customWidth="1"/>
    <col min="7941" max="7941" width="3.85546875" style="1" customWidth="1"/>
    <col min="7942" max="7942" width="17.42578125" style="1" customWidth="1"/>
    <col min="7943" max="7943" width="17.140625" style="1" customWidth="1"/>
    <col min="7944" max="8192" width="9.140625" style="1"/>
    <col min="8193" max="8193" width="47" style="1" customWidth="1"/>
    <col min="8194" max="8194" width="17.42578125" style="1" customWidth="1"/>
    <col min="8195" max="8195" width="17.7109375" style="1" customWidth="1"/>
    <col min="8196" max="8196" width="17.42578125" style="1" customWidth="1"/>
    <col min="8197" max="8197" width="3.85546875" style="1" customWidth="1"/>
    <col min="8198" max="8198" width="17.42578125" style="1" customWidth="1"/>
    <col min="8199" max="8199" width="17.140625" style="1" customWidth="1"/>
    <col min="8200" max="8448" width="9.140625" style="1"/>
    <col min="8449" max="8449" width="47" style="1" customWidth="1"/>
    <col min="8450" max="8450" width="17.42578125" style="1" customWidth="1"/>
    <col min="8451" max="8451" width="17.7109375" style="1" customWidth="1"/>
    <col min="8452" max="8452" width="17.42578125" style="1" customWidth="1"/>
    <col min="8453" max="8453" width="3.85546875" style="1" customWidth="1"/>
    <col min="8454" max="8454" width="17.42578125" style="1" customWidth="1"/>
    <col min="8455" max="8455" width="17.140625" style="1" customWidth="1"/>
    <col min="8456" max="8704" width="9.140625" style="1"/>
    <col min="8705" max="8705" width="47" style="1" customWidth="1"/>
    <col min="8706" max="8706" width="17.42578125" style="1" customWidth="1"/>
    <col min="8707" max="8707" width="17.7109375" style="1" customWidth="1"/>
    <col min="8708" max="8708" width="17.42578125" style="1" customWidth="1"/>
    <col min="8709" max="8709" width="3.85546875" style="1" customWidth="1"/>
    <col min="8710" max="8710" width="17.42578125" style="1" customWidth="1"/>
    <col min="8711" max="8711" width="17.140625" style="1" customWidth="1"/>
    <col min="8712" max="8960" width="9.140625" style="1"/>
    <col min="8961" max="8961" width="47" style="1" customWidth="1"/>
    <col min="8962" max="8962" width="17.42578125" style="1" customWidth="1"/>
    <col min="8963" max="8963" width="17.7109375" style="1" customWidth="1"/>
    <col min="8964" max="8964" width="17.42578125" style="1" customWidth="1"/>
    <col min="8965" max="8965" width="3.85546875" style="1" customWidth="1"/>
    <col min="8966" max="8966" width="17.42578125" style="1" customWidth="1"/>
    <col min="8967" max="8967" width="17.140625" style="1" customWidth="1"/>
    <col min="8968" max="9216" width="9.140625" style="1"/>
    <col min="9217" max="9217" width="47" style="1" customWidth="1"/>
    <col min="9218" max="9218" width="17.42578125" style="1" customWidth="1"/>
    <col min="9219" max="9219" width="17.7109375" style="1" customWidth="1"/>
    <col min="9220" max="9220" width="17.42578125" style="1" customWidth="1"/>
    <col min="9221" max="9221" width="3.85546875" style="1" customWidth="1"/>
    <col min="9222" max="9222" width="17.42578125" style="1" customWidth="1"/>
    <col min="9223" max="9223" width="17.140625" style="1" customWidth="1"/>
    <col min="9224" max="9472" width="9.140625" style="1"/>
    <col min="9473" max="9473" width="47" style="1" customWidth="1"/>
    <col min="9474" max="9474" width="17.42578125" style="1" customWidth="1"/>
    <col min="9475" max="9475" width="17.7109375" style="1" customWidth="1"/>
    <col min="9476" max="9476" width="17.42578125" style="1" customWidth="1"/>
    <col min="9477" max="9477" width="3.85546875" style="1" customWidth="1"/>
    <col min="9478" max="9478" width="17.42578125" style="1" customWidth="1"/>
    <col min="9479" max="9479" width="17.140625" style="1" customWidth="1"/>
    <col min="9480" max="9728" width="9.140625" style="1"/>
    <col min="9729" max="9729" width="47" style="1" customWidth="1"/>
    <col min="9730" max="9730" width="17.42578125" style="1" customWidth="1"/>
    <col min="9731" max="9731" width="17.7109375" style="1" customWidth="1"/>
    <col min="9732" max="9732" width="17.42578125" style="1" customWidth="1"/>
    <col min="9733" max="9733" width="3.85546875" style="1" customWidth="1"/>
    <col min="9734" max="9734" width="17.42578125" style="1" customWidth="1"/>
    <col min="9735" max="9735" width="17.140625" style="1" customWidth="1"/>
    <col min="9736" max="9984" width="9.140625" style="1"/>
    <col min="9985" max="9985" width="47" style="1" customWidth="1"/>
    <col min="9986" max="9986" width="17.42578125" style="1" customWidth="1"/>
    <col min="9987" max="9987" width="17.7109375" style="1" customWidth="1"/>
    <col min="9988" max="9988" width="17.42578125" style="1" customWidth="1"/>
    <col min="9989" max="9989" width="3.85546875" style="1" customWidth="1"/>
    <col min="9990" max="9990" width="17.42578125" style="1" customWidth="1"/>
    <col min="9991" max="9991" width="17.140625" style="1" customWidth="1"/>
    <col min="9992" max="10240" width="9.140625" style="1"/>
    <col min="10241" max="10241" width="47" style="1" customWidth="1"/>
    <col min="10242" max="10242" width="17.42578125" style="1" customWidth="1"/>
    <col min="10243" max="10243" width="17.7109375" style="1" customWidth="1"/>
    <col min="10244" max="10244" width="17.42578125" style="1" customWidth="1"/>
    <col min="10245" max="10245" width="3.85546875" style="1" customWidth="1"/>
    <col min="10246" max="10246" width="17.42578125" style="1" customWidth="1"/>
    <col min="10247" max="10247" width="17.140625" style="1" customWidth="1"/>
    <col min="10248" max="10496" width="9.140625" style="1"/>
    <col min="10497" max="10497" width="47" style="1" customWidth="1"/>
    <col min="10498" max="10498" width="17.42578125" style="1" customWidth="1"/>
    <col min="10499" max="10499" width="17.7109375" style="1" customWidth="1"/>
    <col min="10500" max="10500" width="17.42578125" style="1" customWidth="1"/>
    <col min="10501" max="10501" width="3.85546875" style="1" customWidth="1"/>
    <col min="10502" max="10502" width="17.42578125" style="1" customWidth="1"/>
    <col min="10503" max="10503" width="17.140625" style="1" customWidth="1"/>
    <col min="10504" max="10752" width="9.140625" style="1"/>
    <col min="10753" max="10753" width="47" style="1" customWidth="1"/>
    <col min="10754" max="10754" width="17.42578125" style="1" customWidth="1"/>
    <col min="10755" max="10755" width="17.7109375" style="1" customWidth="1"/>
    <col min="10756" max="10756" width="17.42578125" style="1" customWidth="1"/>
    <col min="10757" max="10757" width="3.85546875" style="1" customWidth="1"/>
    <col min="10758" max="10758" width="17.42578125" style="1" customWidth="1"/>
    <col min="10759" max="10759" width="17.140625" style="1" customWidth="1"/>
    <col min="10760" max="11008" width="9.140625" style="1"/>
    <col min="11009" max="11009" width="47" style="1" customWidth="1"/>
    <col min="11010" max="11010" width="17.42578125" style="1" customWidth="1"/>
    <col min="11011" max="11011" width="17.7109375" style="1" customWidth="1"/>
    <col min="11012" max="11012" width="17.42578125" style="1" customWidth="1"/>
    <col min="11013" max="11013" width="3.85546875" style="1" customWidth="1"/>
    <col min="11014" max="11014" width="17.42578125" style="1" customWidth="1"/>
    <col min="11015" max="11015" width="17.140625" style="1" customWidth="1"/>
    <col min="11016" max="11264" width="9.140625" style="1"/>
    <col min="11265" max="11265" width="47" style="1" customWidth="1"/>
    <col min="11266" max="11266" width="17.42578125" style="1" customWidth="1"/>
    <col min="11267" max="11267" width="17.7109375" style="1" customWidth="1"/>
    <col min="11268" max="11268" width="17.42578125" style="1" customWidth="1"/>
    <col min="11269" max="11269" width="3.85546875" style="1" customWidth="1"/>
    <col min="11270" max="11270" width="17.42578125" style="1" customWidth="1"/>
    <col min="11271" max="11271" width="17.140625" style="1" customWidth="1"/>
    <col min="11272" max="11520" width="9.140625" style="1"/>
    <col min="11521" max="11521" width="47" style="1" customWidth="1"/>
    <col min="11522" max="11522" width="17.42578125" style="1" customWidth="1"/>
    <col min="11523" max="11523" width="17.7109375" style="1" customWidth="1"/>
    <col min="11524" max="11524" width="17.42578125" style="1" customWidth="1"/>
    <col min="11525" max="11525" width="3.85546875" style="1" customWidth="1"/>
    <col min="11526" max="11526" width="17.42578125" style="1" customWidth="1"/>
    <col min="11527" max="11527" width="17.140625" style="1" customWidth="1"/>
    <col min="11528" max="11776" width="9.140625" style="1"/>
    <col min="11777" max="11777" width="47" style="1" customWidth="1"/>
    <col min="11778" max="11778" width="17.42578125" style="1" customWidth="1"/>
    <col min="11779" max="11779" width="17.7109375" style="1" customWidth="1"/>
    <col min="11780" max="11780" width="17.42578125" style="1" customWidth="1"/>
    <col min="11781" max="11781" width="3.85546875" style="1" customWidth="1"/>
    <col min="11782" max="11782" width="17.42578125" style="1" customWidth="1"/>
    <col min="11783" max="11783" width="17.140625" style="1" customWidth="1"/>
    <col min="11784" max="12032" width="9.140625" style="1"/>
    <col min="12033" max="12033" width="47" style="1" customWidth="1"/>
    <col min="12034" max="12034" width="17.42578125" style="1" customWidth="1"/>
    <col min="12035" max="12035" width="17.7109375" style="1" customWidth="1"/>
    <col min="12036" max="12036" width="17.42578125" style="1" customWidth="1"/>
    <col min="12037" max="12037" width="3.85546875" style="1" customWidth="1"/>
    <col min="12038" max="12038" width="17.42578125" style="1" customWidth="1"/>
    <col min="12039" max="12039" width="17.140625" style="1" customWidth="1"/>
    <col min="12040" max="12288" width="9.140625" style="1"/>
    <col min="12289" max="12289" width="47" style="1" customWidth="1"/>
    <col min="12290" max="12290" width="17.42578125" style="1" customWidth="1"/>
    <col min="12291" max="12291" width="17.7109375" style="1" customWidth="1"/>
    <col min="12292" max="12292" width="17.42578125" style="1" customWidth="1"/>
    <col min="12293" max="12293" width="3.85546875" style="1" customWidth="1"/>
    <col min="12294" max="12294" width="17.42578125" style="1" customWidth="1"/>
    <col min="12295" max="12295" width="17.140625" style="1" customWidth="1"/>
    <col min="12296" max="12544" width="9.140625" style="1"/>
    <col min="12545" max="12545" width="47" style="1" customWidth="1"/>
    <col min="12546" max="12546" width="17.42578125" style="1" customWidth="1"/>
    <col min="12547" max="12547" width="17.7109375" style="1" customWidth="1"/>
    <col min="12548" max="12548" width="17.42578125" style="1" customWidth="1"/>
    <col min="12549" max="12549" width="3.85546875" style="1" customWidth="1"/>
    <col min="12550" max="12550" width="17.42578125" style="1" customWidth="1"/>
    <col min="12551" max="12551" width="17.140625" style="1" customWidth="1"/>
    <col min="12552" max="12800" width="9.140625" style="1"/>
    <col min="12801" max="12801" width="47" style="1" customWidth="1"/>
    <col min="12802" max="12802" width="17.42578125" style="1" customWidth="1"/>
    <col min="12803" max="12803" width="17.7109375" style="1" customWidth="1"/>
    <col min="12804" max="12804" width="17.42578125" style="1" customWidth="1"/>
    <col min="12805" max="12805" width="3.85546875" style="1" customWidth="1"/>
    <col min="12806" max="12806" width="17.42578125" style="1" customWidth="1"/>
    <col min="12807" max="12807" width="17.140625" style="1" customWidth="1"/>
    <col min="12808" max="13056" width="9.140625" style="1"/>
    <col min="13057" max="13057" width="47" style="1" customWidth="1"/>
    <col min="13058" max="13058" width="17.42578125" style="1" customWidth="1"/>
    <col min="13059" max="13059" width="17.7109375" style="1" customWidth="1"/>
    <col min="13060" max="13060" width="17.42578125" style="1" customWidth="1"/>
    <col min="13061" max="13061" width="3.85546875" style="1" customWidth="1"/>
    <col min="13062" max="13062" width="17.42578125" style="1" customWidth="1"/>
    <col min="13063" max="13063" width="17.140625" style="1" customWidth="1"/>
    <col min="13064" max="13312" width="9.140625" style="1"/>
    <col min="13313" max="13313" width="47" style="1" customWidth="1"/>
    <col min="13314" max="13314" width="17.42578125" style="1" customWidth="1"/>
    <col min="13315" max="13315" width="17.7109375" style="1" customWidth="1"/>
    <col min="13316" max="13316" width="17.42578125" style="1" customWidth="1"/>
    <col min="13317" max="13317" width="3.85546875" style="1" customWidth="1"/>
    <col min="13318" max="13318" width="17.42578125" style="1" customWidth="1"/>
    <col min="13319" max="13319" width="17.140625" style="1" customWidth="1"/>
    <col min="13320" max="13568" width="9.140625" style="1"/>
    <col min="13569" max="13569" width="47" style="1" customWidth="1"/>
    <col min="13570" max="13570" width="17.42578125" style="1" customWidth="1"/>
    <col min="13571" max="13571" width="17.7109375" style="1" customWidth="1"/>
    <col min="13572" max="13572" width="17.42578125" style="1" customWidth="1"/>
    <col min="13573" max="13573" width="3.85546875" style="1" customWidth="1"/>
    <col min="13574" max="13574" width="17.42578125" style="1" customWidth="1"/>
    <col min="13575" max="13575" width="17.140625" style="1" customWidth="1"/>
    <col min="13576" max="13824" width="9.140625" style="1"/>
    <col min="13825" max="13825" width="47" style="1" customWidth="1"/>
    <col min="13826" max="13826" width="17.42578125" style="1" customWidth="1"/>
    <col min="13827" max="13827" width="17.7109375" style="1" customWidth="1"/>
    <col min="13828" max="13828" width="17.42578125" style="1" customWidth="1"/>
    <col min="13829" max="13829" width="3.85546875" style="1" customWidth="1"/>
    <col min="13830" max="13830" width="17.42578125" style="1" customWidth="1"/>
    <col min="13831" max="13831" width="17.140625" style="1" customWidth="1"/>
    <col min="13832" max="14080" width="9.140625" style="1"/>
    <col min="14081" max="14081" width="47" style="1" customWidth="1"/>
    <col min="14082" max="14082" width="17.42578125" style="1" customWidth="1"/>
    <col min="14083" max="14083" width="17.7109375" style="1" customWidth="1"/>
    <col min="14084" max="14084" width="17.42578125" style="1" customWidth="1"/>
    <col min="14085" max="14085" width="3.85546875" style="1" customWidth="1"/>
    <col min="14086" max="14086" width="17.42578125" style="1" customWidth="1"/>
    <col min="14087" max="14087" width="17.140625" style="1" customWidth="1"/>
    <col min="14088" max="14336" width="9.140625" style="1"/>
    <col min="14337" max="14337" width="47" style="1" customWidth="1"/>
    <col min="14338" max="14338" width="17.42578125" style="1" customWidth="1"/>
    <col min="14339" max="14339" width="17.7109375" style="1" customWidth="1"/>
    <col min="14340" max="14340" width="17.42578125" style="1" customWidth="1"/>
    <col min="14341" max="14341" width="3.85546875" style="1" customWidth="1"/>
    <col min="14342" max="14342" width="17.42578125" style="1" customWidth="1"/>
    <col min="14343" max="14343" width="17.140625" style="1" customWidth="1"/>
    <col min="14344" max="14592" width="9.140625" style="1"/>
    <col min="14593" max="14593" width="47" style="1" customWidth="1"/>
    <col min="14594" max="14594" width="17.42578125" style="1" customWidth="1"/>
    <col min="14595" max="14595" width="17.7109375" style="1" customWidth="1"/>
    <col min="14596" max="14596" width="17.42578125" style="1" customWidth="1"/>
    <col min="14597" max="14597" width="3.85546875" style="1" customWidth="1"/>
    <col min="14598" max="14598" width="17.42578125" style="1" customWidth="1"/>
    <col min="14599" max="14599" width="17.140625" style="1" customWidth="1"/>
    <col min="14600" max="14848" width="9.140625" style="1"/>
    <col min="14849" max="14849" width="47" style="1" customWidth="1"/>
    <col min="14850" max="14850" width="17.42578125" style="1" customWidth="1"/>
    <col min="14851" max="14851" width="17.7109375" style="1" customWidth="1"/>
    <col min="14852" max="14852" width="17.42578125" style="1" customWidth="1"/>
    <col min="14853" max="14853" width="3.85546875" style="1" customWidth="1"/>
    <col min="14854" max="14854" width="17.42578125" style="1" customWidth="1"/>
    <col min="14855" max="14855" width="17.140625" style="1" customWidth="1"/>
    <col min="14856" max="15104" width="9.140625" style="1"/>
    <col min="15105" max="15105" width="47" style="1" customWidth="1"/>
    <col min="15106" max="15106" width="17.42578125" style="1" customWidth="1"/>
    <col min="15107" max="15107" width="17.7109375" style="1" customWidth="1"/>
    <col min="15108" max="15108" width="17.42578125" style="1" customWidth="1"/>
    <col min="15109" max="15109" width="3.85546875" style="1" customWidth="1"/>
    <col min="15110" max="15110" width="17.42578125" style="1" customWidth="1"/>
    <col min="15111" max="15111" width="17.140625" style="1" customWidth="1"/>
    <col min="15112" max="15360" width="9.140625" style="1"/>
    <col min="15361" max="15361" width="47" style="1" customWidth="1"/>
    <col min="15362" max="15362" width="17.42578125" style="1" customWidth="1"/>
    <col min="15363" max="15363" width="17.7109375" style="1" customWidth="1"/>
    <col min="15364" max="15364" width="17.42578125" style="1" customWidth="1"/>
    <col min="15365" max="15365" width="3.85546875" style="1" customWidth="1"/>
    <col min="15366" max="15366" width="17.42578125" style="1" customWidth="1"/>
    <col min="15367" max="15367" width="17.140625" style="1" customWidth="1"/>
    <col min="15368" max="15616" width="9.140625" style="1"/>
    <col min="15617" max="15617" width="47" style="1" customWidth="1"/>
    <col min="15618" max="15618" width="17.42578125" style="1" customWidth="1"/>
    <col min="15619" max="15619" width="17.7109375" style="1" customWidth="1"/>
    <col min="15620" max="15620" width="17.42578125" style="1" customWidth="1"/>
    <col min="15621" max="15621" width="3.85546875" style="1" customWidth="1"/>
    <col min="15622" max="15622" width="17.42578125" style="1" customWidth="1"/>
    <col min="15623" max="15623" width="17.140625" style="1" customWidth="1"/>
    <col min="15624" max="15872" width="9.140625" style="1"/>
    <col min="15873" max="15873" width="47" style="1" customWidth="1"/>
    <col min="15874" max="15874" width="17.42578125" style="1" customWidth="1"/>
    <col min="15875" max="15875" width="17.7109375" style="1" customWidth="1"/>
    <col min="15876" max="15876" width="17.42578125" style="1" customWidth="1"/>
    <col min="15877" max="15877" width="3.85546875" style="1" customWidth="1"/>
    <col min="15878" max="15878" width="17.42578125" style="1" customWidth="1"/>
    <col min="15879" max="15879" width="17.140625" style="1" customWidth="1"/>
    <col min="15880" max="16128" width="9.140625" style="1"/>
    <col min="16129" max="16129" width="47" style="1" customWidth="1"/>
    <col min="16130" max="16130" width="17.42578125" style="1" customWidth="1"/>
    <col min="16131" max="16131" width="17.7109375" style="1" customWidth="1"/>
    <col min="16132" max="16132" width="17.42578125" style="1" customWidth="1"/>
    <col min="16133" max="16133" width="3.85546875" style="1" customWidth="1"/>
    <col min="16134" max="16134" width="17.42578125" style="1" customWidth="1"/>
    <col min="16135" max="16135" width="17.140625" style="1" customWidth="1"/>
    <col min="16136" max="16384" width="9.140625" style="1"/>
  </cols>
  <sheetData>
    <row r="1" spans="1:7" ht="21" customHeight="1">
      <c r="A1" s="53" t="s">
        <v>0</v>
      </c>
      <c r="B1" s="53"/>
      <c r="C1" s="53"/>
      <c r="D1" s="53"/>
      <c r="E1" s="53"/>
      <c r="F1" s="53"/>
    </row>
    <row r="2" spans="1:7" ht="21" customHeight="1">
      <c r="A2" s="54" t="s">
        <v>114</v>
      </c>
      <c r="B2" s="54"/>
      <c r="C2" s="54"/>
      <c r="D2" s="54"/>
      <c r="E2" s="54"/>
      <c r="F2" s="54"/>
    </row>
    <row r="3" spans="1:7" ht="21" customHeight="1">
      <c r="A3" s="52"/>
      <c r="B3" s="52"/>
      <c r="C3" s="52"/>
      <c r="D3" s="52"/>
      <c r="E3" s="52"/>
      <c r="F3" s="52"/>
    </row>
    <row r="4" spans="1:7" ht="21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1" customHeight="1">
      <c r="A5" s="3"/>
      <c r="B5" s="3" t="s">
        <v>111</v>
      </c>
      <c r="C5" s="3"/>
      <c r="D5" s="3"/>
      <c r="E5" s="3" t="s">
        <v>7</v>
      </c>
      <c r="F5" s="3" t="s">
        <v>8</v>
      </c>
    </row>
    <row r="6" spans="1:7" ht="21" customHeight="1">
      <c r="A6" s="4" t="s">
        <v>9</v>
      </c>
      <c r="B6" s="4"/>
      <c r="C6" s="4"/>
      <c r="D6" s="4"/>
      <c r="E6" s="5"/>
      <c r="F6" s="4"/>
      <c r="G6" s="6"/>
    </row>
    <row r="7" spans="1:7" ht="21" customHeight="1">
      <c r="A7" s="7" t="s">
        <v>10</v>
      </c>
      <c r="B7" s="7"/>
      <c r="C7" s="7"/>
      <c r="D7" s="7"/>
      <c r="E7" s="8"/>
      <c r="F7" s="7"/>
      <c r="G7" s="6"/>
    </row>
    <row r="8" spans="1:7" ht="21" customHeight="1">
      <c r="A8" s="7" t="s">
        <v>11</v>
      </c>
      <c r="B8" s="7"/>
      <c r="C8" s="7"/>
      <c r="D8" s="7"/>
      <c r="E8" s="8"/>
      <c r="F8" s="7"/>
      <c r="G8" s="6"/>
    </row>
    <row r="9" spans="1:7" ht="21" customHeight="1">
      <c r="A9" s="7" t="s">
        <v>12</v>
      </c>
      <c r="B9" s="7">
        <v>3000000</v>
      </c>
      <c r="C9" s="7">
        <v>381406.91</v>
      </c>
      <c r="D9" s="7">
        <v>903106.11</v>
      </c>
      <c r="E9" s="8" t="str">
        <f>IF(D9&gt;B9,"+","-")</f>
        <v>-</v>
      </c>
      <c r="F9" s="7">
        <f>ABS(D9-B9)</f>
        <v>2096893.8900000001</v>
      </c>
      <c r="G9" s="6"/>
    </row>
    <row r="10" spans="1:7" s="9" customFormat="1" ht="21" customHeight="1">
      <c r="A10" s="7" t="s">
        <v>13</v>
      </c>
      <c r="B10" s="7">
        <v>300000000</v>
      </c>
      <c r="C10" s="7">
        <v>8178314.8799999999</v>
      </c>
      <c r="D10" s="7">
        <v>34817708.57</v>
      </c>
      <c r="E10" s="8" t="str">
        <f t="shared" ref="E10:E16" si="0">IF(D10&gt;B10,"+","-")</f>
        <v>-</v>
      </c>
      <c r="F10" s="7">
        <f t="shared" ref="F10:F16" si="1">ABS(D10-B10)</f>
        <v>265182291.43000001</v>
      </c>
      <c r="G10" s="6"/>
    </row>
    <row r="11" spans="1:7" ht="21" customHeight="1">
      <c r="A11" s="7" t="s">
        <v>14</v>
      </c>
      <c r="B11" s="7">
        <v>1290000000</v>
      </c>
      <c r="C11" s="7">
        <v>68657846.989999995</v>
      </c>
      <c r="D11" s="7">
        <v>147098168.03999999</v>
      </c>
      <c r="E11" s="8" t="str">
        <f t="shared" si="0"/>
        <v>-</v>
      </c>
      <c r="F11" s="7">
        <f t="shared" si="1"/>
        <v>1142901831.96</v>
      </c>
      <c r="G11" s="6"/>
    </row>
    <row r="12" spans="1:7" ht="21" customHeight="1">
      <c r="A12" s="7" t="s">
        <v>15</v>
      </c>
      <c r="B12" s="7">
        <v>1000000</v>
      </c>
      <c r="C12" s="7">
        <v>88500</v>
      </c>
      <c r="D12" s="7">
        <v>349712</v>
      </c>
      <c r="E12" s="8" t="str">
        <f t="shared" si="0"/>
        <v>-</v>
      </c>
      <c r="F12" s="7">
        <f t="shared" si="1"/>
        <v>650288</v>
      </c>
      <c r="G12" s="6"/>
    </row>
    <row r="13" spans="1:7" ht="21" customHeight="1">
      <c r="A13" s="7" t="s">
        <v>16</v>
      </c>
      <c r="B13" s="7">
        <v>200000000</v>
      </c>
      <c r="C13" s="7">
        <v>15884091.130000001</v>
      </c>
      <c r="D13" s="7">
        <v>63681776.789999999</v>
      </c>
      <c r="E13" s="8" t="str">
        <f t="shared" si="0"/>
        <v>-</v>
      </c>
      <c r="F13" s="7">
        <f t="shared" si="1"/>
        <v>136318223.21000001</v>
      </c>
      <c r="G13" s="6"/>
    </row>
    <row r="14" spans="1:7" ht="21" customHeight="1">
      <c r="A14" s="7" t="s">
        <v>17</v>
      </c>
      <c r="B14" s="7">
        <v>11000000</v>
      </c>
      <c r="C14" s="7">
        <v>641279.25</v>
      </c>
      <c r="D14" s="7">
        <v>2943449.5</v>
      </c>
      <c r="E14" s="8" t="str">
        <f t="shared" si="0"/>
        <v>-</v>
      </c>
      <c r="F14" s="7">
        <f t="shared" si="1"/>
        <v>8056550.5</v>
      </c>
      <c r="G14" s="6"/>
    </row>
    <row r="15" spans="1:7" ht="21" customHeight="1">
      <c r="A15" s="7" t="s">
        <v>18</v>
      </c>
      <c r="B15" s="10">
        <v>15200000000</v>
      </c>
      <c r="C15" s="7">
        <v>49013708.329999998</v>
      </c>
      <c r="D15" s="7">
        <v>241191598.78999999</v>
      </c>
      <c r="E15" s="8" t="str">
        <f>IF(D15&gt;B15,"+","-")</f>
        <v>-</v>
      </c>
      <c r="F15" s="7">
        <f>ABS(D15-B15)</f>
        <v>14958808401.209999</v>
      </c>
      <c r="G15" s="6"/>
    </row>
    <row r="16" spans="1:7" ht="21" customHeight="1">
      <c r="A16" s="7" t="s">
        <v>19</v>
      </c>
      <c r="B16" s="11">
        <v>17005000000</v>
      </c>
      <c r="C16" s="11">
        <v>142845147.49000001</v>
      </c>
      <c r="D16" s="11">
        <v>490985519.80000001</v>
      </c>
      <c r="E16" s="12" t="str">
        <f t="shared" si="0"/>
        <v>-</v>
      </c>
      <c r="F16" s="11">
        <f t="shared" si="1"/>
        <v>16514014480.200001</v>
      </c>
      <c r="G16" s="6"/>
    </row>
    <row r="17" spans="1:7" ht="21" customHeight="1">
      <c r="A17" s="7" t="s">
        <v>20</v>
      </c>
      <c r="B17" s="4"/>
      <c r="C17" s="4"/>
      <c r="D17" s="4"/>
      <c r="E17" s="5"/>
      <c r="F17" s="4"/>
      <c r="G17" s="6"/>
    </row>
    <row r="18" spans="1:7" s="9" customFormat="1" ht="21" customHeight="1">
      <c r="A18" s="7" t="s">
        <v>21</v>
      </c>
      <c r="B18" s="13">
        <v>33800000000</v>
      </c>
      <c r="C18" s="7">
        <v>3624250689.21</v>
      </c>
      <c r="D18" s="7">
        <v>7832205265.1300001</v>
      </c>
      <c r="E18" s="8" t="str">
        <f t="shared" ref="E18:E27" si="2">IF(D18&gt;B18,"+","-")</f>
        <v>-</v>
      </c>
      <c r="F18" s="7">
        <f t="shared" ref="F18:F27" si="3">ABS(D18-B18)</f>
        <v>25967794734.869999</v>
      </c>
      <c r="G18" s="6"/>
    </row>
    <row r="19" spans="1:7" ht="21" customHeight="1">
      <c r="A19" s="7" t="s">
        <v>22</v>
      </c>
      <c r="B19" s="13">
        <v>15600000000</v>
      </c>
      <c r="C19" s="14">
        <v>1035321694.79</v>
      </c>
      <c r="D19" s="7">
        <v>4824750931.6199999</v>
      </c>
      <c r="E19" s="15" t="str">
        <f t="shared" si="2"/>
        <v>-</v>
      </c>
      <c r="F19" s="7">
        <f t="shared" si="3"/>
        <v>10775249068.380001</v>
      </c>
      <c r="G19" s="6"/>
    </row>
    <row r="20" spans="1:7" ht="21" customHeight="1">
      <c r="A20" s="7" t="s">
        <v>23</v>
      </c>
      <c r="B20" s="13">
        <v>4000000000</v>
      </c>
      <c r="C20" s="14">
        <v>317408437.82999998</v>
      </c>
      <c r="D20" s="14">
        <v>958614084.41999996</v>
      </c>
      <c r="E20" s="8" t="s">
        <v>7</v>
      </c>
      <c r="F20" s="7">
        <f t="shared" si="3"/>
        <v>3041385915.5799999</v>
      </c>
      <c r="G20" s="6"/>
    </row>
    <row r="21" spans="1:7" ht="21" customHeight="1">
      <c r="A21" s="7" t="s">
        <v>24</v>
      </c>
      <c r="B21" s="16">
        <v>11000000000</v>
      </c>
      <c r="C21" s="14">
        <v>541356797</v>
      </c>
      <c r="D21" s="17">
        <v>3488538866</v>
      </c>
      <c r="E21" s="8" t="str">
        <f t="shared" si="2"/>
        <v>-</v>
      </c>
      <c r="F21" s="7">
        <f t="shared" si="3"/>
        <v>7511461134</v>
      </c>
      <c r="G21" s="6"/>
    </row>
    <row r="22" spans="1:7" ht="21" customHeight="1">
      <c r="A22" s="18" t="s">
        <v>25</v>
      </c>
      <c r="B22" s="16"/>
      <c r="C22" s="7"/>
      <c r="D22" s="17"/>
      <c r="E22" s="8"/>
      <c r="F22" s="19"/>
      <c r="G22" s="20"/>
    </row>
    <row r="23" spans="1:7" ht="21" customHeight="1">
      <c r="A23" s="7" t="s">
        <v>26</v>
      </c>
      <c r="B23" s="13">
        <v>3830000000</v>
      </c>
      <c r="C23" s="7">
        <v>380688798.94999999</v>
      </c>
      <c r="D23" s="7">
        <v>1371387659.4200001</v>
      </c>
      <c r="E23" s="8" t="str">
        <f>IF(D23&gt;B23,"+","-")</f>
        <v>-</v>
      </c>
      <c r="F23" s="7">
        <f>ABS(D23-B23)</f>
        <v>2458612340.5799999</v>
      </c>
      <c r="G23" s="6"/>
    </row>
    <row r="24" spans="1:7" ht="21" customHeight="1">
      <c r="A24" s="7" t="s">
        <v>27</v>
      </c>
      <c r="B24" s="7">
        <v>4800000</v>
      </c>
      <c r="C24" s="14">
        <v>927304.5</v>
      </c>
      <c r="D24" s="14">
        <v>1672358.5</v>
      </c>
      <c r="E24" s="8" t="s">
        <v>7</v>
      </c>
      <c r="F24" s="7">
        <f>ABS(D24-B24)</f>
        <v>3127641.5</v>
      </c>
      <c r="G24" s="6"/>
    </row>
    <row r="25" spans="1:7" ht="21" customHeight="1">
      <c r="A25" s="7" t="s">
        <v>28</v>
      </c>
      <c r="B25" s="7">
        <v>200000</v>
      </c>
      <c r="C25" s="14">
        <v>61770</v>
      </c>
      <c r="D25" s="14">
        <v>92100</v>
      </c>
      <c r="E25" s="8" t="s">
        <v>7</v>
      </c>
      <c r="F25" s="7">
        <f>ABS(D25-B25)</f>
        <v>107900</v>
      </c>
      <c r="G25" s="6"/>
    </row>
    <row r="26" spans="1:7" ht="21" customHeight="1">
      <c r="A26" s="7" t="s">
        <v>29</v>
      </c>
      <c r="B26" s="7">
        <v>65000000</v>
      </c>
      <c r="C26" s="7">
        <v>8072475</v>
      </c>
      <c r="D26" s="7">
        <v>29133417.5</v>
      </c>
      <c r="E26" s="8" t="str">
        <f>IF(D26&gt;B26,"+","-")</f>
        <v>-</v>
      </c>
      <c r="F26" s="7">
        <f>ABS(D26-B26)</f>
        <v>35866582.5</v>
      </c>
      <c r="G26" s="6"/>
    </row>
    <row r="27" spans="1:7" ht="21" customHeight="1">
      <c r="A27" s="7" t="s">
        <v>30</v>
      </c>
      <c r="B27" s="21">
        <v>68300000000</v>
      </c>
      <c r="C27" s="21">
        <v>5908087970.2799997</v>
      </c>
      <c r="D27" s="21">
        <v>18506394592.59</v>
      </c>
      <c r="E27" s="12" t="str">
        <f t="shared" si="2"/>
        <v>-</v>
      </c>
      <c r="F27" s="11">
        <f t="shared" si="3"/>
        <v>49793605407.410004</v>
      </c>
      <c r="G27" s="6"/>
    </row>
    <row r="28" spans="1:7" ht="21" customHeight="1">
      <c r="A28" s="22" t="s">
        <v>31</v>
      </c>
      <c r="B28" s="23">
        <v>85305000000</v>
      </c>
      <c r="C28" s="23">
        <v>6050933117.7700005</v>
      </c>
      <c r="D28" s="23">
        <v>18997380112.389999</v>
      </c>
      <c r="E28" s="24" t="str">
        <f>IF(D28&gt;B28,"+","-")</f>
        <v>-</v>
      </c>
      <c r="F28" s="23">
        <f>ABS(D28-B28)</f>
        <v>66307619887.610001</v>
      </c>
      <c r="G28" s="6"/>
    </row>
    <row r="29" spans="1:7" ht="21" customHeight="1">
      <c r="A29" s="7" t="s">
        <v>32</v>
      </c>
      <c r="B29" s="4"/>
      <c r="C29" s="4"/>
      <c r="D29" s="4"/>
      <c r="E29" s="5"/>
      <c r="F29" s="4"/>
      <c r="G29" s="6"/>
    </row>
    <row r="30" spans="1:7" ht="21" customHeight="1">
      <c r="A30" s="7" t="s">
        <v>33</v>
      </c>
      <c r="B30" s="7"/>
      <c r="C30" s="7"/>
      <c r="D30" s="7"/>
      <c r="E30" s="8"/>
      <c r="F30" s="7"/>
      <c r="G30" s="6"/>
    </row>
    <row r="31" spans="1:7" s="9" customFormat="1" ht="21" customHeight="1">
      <c r="A31" s="7" t="s">
        <v>34</v>
      </c>
      <c r="B31" s="7">
        <v>800000000</v>
      </c>
      <c r="C31" s="7">
        <v>49121910</v>
      </c>
      <c r="D31" s="7">
        <v>188110966</v>
      </c>
      <c r="E31" s="8" t="str">
        <f t="shared" ref="E31:E38" si="4">IF(D31&gt;B31,"+","-")</f>
        <v>-</v>
      </c>
      <c r="F31" s="7">
        <f t="shared" ref="F31:F42" si="5">ABS(D31-B31)</f>
        <v>611889034</v>
      </c>
      <c r="G31" s="6"/>
    </row>
    <row r="32" spans="1:7" ht="21" customHeight="1">
      <c r="A32" s="7" t="s">
        <v>35</v>
      </c>
      <c r="B32" s="7">
        <v>42700000</v>
      </c>
      <c r="C32" s="7">
        <v>3518550</v>
      </c>
      <c r="D32" s="7">
        <v>12576050</v>
      </c>
      <c r="E32" s="8" t="str">
        <f t="shared" si="4"/>
        <v>-</v>
      </c>
      <c r="F32" s="7">
        <f t="shared" si="5"/>
        <v>30123950</v>
      </c>
      <c r="G32" s="6"/>
    </row>
    <row r="33" spans="1:7" ht="21" customHeight="1">
      <c r="A33" s="7" t="s">
        <v>36</v>
      </c>
      <c r="B33" s="7">
        <v>36000000</v>
      </c>
      <c r="C33" s="7">
        <v>1569836.4</v>
      </c>
      <c r="D33" s="7">
        <v>9867614.2799999993</v>
      </c>
      <c r="E33" s="8" t="str">
        <f t="shared" si="4"/>
        <v>-</v>
      </c>
      <c r="F33" s="7">
        <f t="shared" si="5"/>
        <v>26132385.719999999</v>
      </c>
      <c r="G33" s="6"/>
    </row>
    <row r="34" spans="1:7" s="9" customFormat="1" ht="21" customHeight="1">
      <c r="A34" s="7" t="s">
        <v>37</v>
      </c>
      <c r="B34" s="7">
        <v>60000000</v>
      </c>
      <c r="C34" s="7">
        <v>4231308.16</v>
      </c>
      <c r="D34" s="7">
        <v>15463172.050000001</v>
      </c>
      <c r="E34" s="8" t="str">
        <f t="shared" si="4"/>
        <v>-</v>
      </c>
      <c r="F34" s="7">
        <f t="shared" si="5"/>
        <v>44536827.950000003</v>
      </c>
      <c r="G34" s="6"/>
    </row>
    <row r="35" spans="1:7" ht="21" customHeight="1">
      <c r="A35" s="7" t="s">
        <v>38</v>
      </c>
      <c r="B35" s="7">
        <v>5000</v>
      </c>
      <c r="C35" s="14" t="s">
        <v>7</v>
      </c>
      <c r="D35" s="14" t="s">
        <v>7</v>
      </c>
      <c r="E35" s="8" t="str">
        <f t="shared" si="4"/>
        <v>+</v>
      </c>
      <c r="F35" s="7">
        <f>B35</f>
        <v>5000</v>
      </c>
      <c r="G35" s="6"/>
    </row>
    <row r="36" spans="1:7" ht="21" customHeight="1">
      <c r="A36" s="7" t="s">
        <v>39</v>
      </c>
      <c r="B36" s="7">
        <v>72000000</v>
      </c>
      <c r="C36" s="7">
        <v>6996040</v>
      </c>
      <c r="D36" s="7">
        <v>24788020</v>
      </c>
      <c r="E36" s="8" t="str">
        <f t="shared" si="4"/>
        <v>-</v>
      </c>
      <c r="F36" s="7">
        <f t="shared" si="5"/>
        <v>47211980</v>
      </c>
      <c r="G36" s="6"/>
    </row>
    <row r="37" spans="1:7" ht="21" customHeight="1">
      <c r="A37" s="7" t="s">
        <v>40</v>
      </c>
      <c r="B37" s="25">
        <v>900000</v>
      </c>
      <c r="C37" s="7">
        <v>51010</v>
      </c>
      <c r="D37" s="7">
        <v>184200</v>
      </c>
      <c r="E37" s="8" t="str">
        <f t="shared" si="4"/>
        <v>-</v>
      </c>
      <c r="F37" s="7">
        <f t="shared" si="5"/>
        <v>715800</v>
      </c>
      <c r="G37" s="6"/>
    </row>
    <row r="38" spans="1:7" ht="21" customHeight="1">
      <c r="A38" s="7" t="s">
        <v>41</v>
      </c>
      <c r="B38" s="25">
        <v>13000000</v>
      </c>
      <c r="C38" s="7">
        <v>970450</v>
      </c>
      <c r="D38" s="7">
        <v>3796450</v>
      </c>
      <c r="E38" s="8" t="str">
        <f t="shared" si="4"/>
        <v>-</v>
      </c>
      <c r="F38" s="7">
        <f t="shared" si="5"/>
        <v>9203550</v>
      </c>
      <c r="G38" s="6"/>
    </row>
    <row r="39" spans="1:7" s="9" customFormat="1" ht="21" customHeight="1">
      <c r="A39" s="7" t="s">
        <v>42</v>
      </c>
      <c r="B39" s="7">
        <v>85000</v>
      </c>
      <c r="C39" s="14">
        <v>0</v>
      </c>
      <c r="D39" s="14">
        <v>1500</v>
      </c>
      <c r="E39" s="8" t="s">
        <v>7</v>
      </c>
      <c r="F39" s="7">
        <f t="shared" si="5"/>
        <v>83500</v>
      </c>
      <c r="G39" s="6"/>
    </row>
    <row r="40" spans="1:7" s="9" customFormat="1" ht="21" customHeight="1">
      <c r="A40" s="7" t="s">
        <v>43</v>
      </c>
      <c r="B40" s="7">
        <v>20000</v>
      </c>
      <c r="C40" s="14">
        <v>250</v>
      </c>
      <c r="D40" s="14">
        <v>1550</v>
      </c>
      <c r="E40" s="8" t="s">
        <v>7</v>
      </c>
      <c r="F40" s="7">
        <f t="shared" si="5"/>
        <v>18450</v>
      </c>
      <c r="G40" s="6"/>
    </row>
    <row r="41" spans="1:7" s="9" customFormat="1" ht="21" customHeight="1">
      <c r="A41" s="7" t="s">
        <v>44</v>
      </c>
      <c r="B41" s="7">
        <v>42700000</v>
      </c>
      <c r="C41" s="14">
        <v>0</v>
      </c>
      <c r="D41" s="14">
        <v>0</v>
      </c>
      <c r="E41" s="8" t="s">
        <v>7</v>
      </c>
      <c r="F41" s="7">
        <f t="shared" si="5"/>
        <v>42700000</v>
      </c>
      <c r="G41" s="6"/>
    </row>
    <row r="42" spans="1:7" s="9" customFormat="1" ht="21" customHeight="1">
      <c r="A42" s="7" t="s">
        <v>45</v>
      </c>
      <c r="B42" s="7">
        <v>13000000</v>
      </c>
      <c r="C42" s="14">
        <v>0</v>
      </c>
      <c r="D42" s="14">
        <v>0</v>
      </c>
      <c r="E42" s="8" t="s">
        <v>7</v>
      </c>
      <c r="F42" s="7">
        <f t="shared" si="5"/>
        <v>13000000</v>
      </c>
      <c r="G42" s="6"/>
    </row>
    <row r="43" spans="1:7" ht="21" customHeight="1">
      <c r="A43" s="23"/>
      <c r="B43" s="23"/>
      <c r="C43" s="23"/>
      <c r="D43" s="23"/>
      <c r="E43" s="24"/>
      <c r="F43" s="23"/>
      <c r="G43" s="6"/>
    </row>
    <row r="44" spans="1:7" ht="21" customHeight="1">
      <c r="A44" s="17"/>
      <c r="B44" s="25"/>
      <c r="C44" s="17"/>
      <c r="D44" s="17"/>
      <c r="E44" s="26"/>
      <c r="F44" s="17"/>
      <c r="G44" s="6"/>
    </row>
    <row r="45" spans="1:7" ht="21" customHeight="1">
      <c r="A45" s="52" t="s">
        <v>46</v>
      </c>
      <c r="B45" s="52"/>
      <c r="C45" s="52"/>
      <c r="D45" s="52"/>
      <c r="E45" s="52"/>
      <c r="F45" s="52"/>
      <c r="G45" s="6"/>
    </row>
    <row r="46" spans="1:7" ht="21" customHeight="1">
      <c r="A46" s="52"/>
      <c r="B46" s="52"/>
      <c r="C46" s="52"/>
      <c r="D46" s="52"/>
      <c r="E46" s="52"/>
      <c r="F46" s="52"/>
      <c r="G46" s="6"/>
    </row>
    <row r="47" spans="1:7" s="9" customFormat="1" ht="21" customHeight="1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1" customHeight="1">
      <c r="A48" s="3"/>
      <c r="B48" s="3" t="str">
        <f>+B5</f>
        <v>ปี 2568</v>
      </c>
      <c r="C48" s="3"/>
      <c r="D48" s="3"/>
      <c r="E48" s="3" t="s">
        <v>7</v>
      </c>
      <c r="F48" s="3" t="s">
        <v>47</v>
      </c>
      <c r="G48" s="6"/>
    </row>
    <row r="49" spans="1:7" s="9" customFormat="1" ht="21" customHeight="1">
      <c r="A49" s="27" t="s">
        <v>48</v>
      </c>
      <c r="B49" s="28"/>
      <c r="C49" s="28"/>
      <c r="D49" s="28"/>
      <c r="E49" s="28"/>
      <c r="F49" s="28"/>
      <c r="G49" s="6"/>
    </row>
    <row r="50" spans="1:7" s="9" customFormat="1" ht="21" customHeight="1">
      <c r="A50" s="7" t="s">
        <v>49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ref="E50:E55" si="6">IF(D50&gt;B50,"+","-")</f>
        <v>-</v>
      </c>
      <c r="F50" s="7">
        <f t="shared" ref="F50:F55" si="7">ABS(D50-B50)</f>
        <v>800000000</v>
      </c>
      <c r="G50" s="6"/>
    </row>
    <row r="51" spans="1:7" s="9" customFormat="1" ht="21" customHeight="1">
      <c r="A51" s="7" t="s">
        <v>50</v>
      </c>
      <c r="B51" s="7">
        <v>115000000</v>
      </c>
      <c r="C51" s="7">
        <f>+[1]ประจำเดือนรวมเช็คไม่ต้องคีย์!AE77</f>
        <v>0</v>
      </c>
      <c r="D51" s="7"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1" customHeight="1">
      <c r="A52" s="7" t="s">
        <v>51</v>
      </c>
      <c r="B52" s="7">
        <v>104300000</v>
      </c>
      <c r="C52" s="7">
        <v>8718300</v>
      </c>
      <c r="D52" s="7">
        <v>31649392</v>
      </c>
      <c r="E52" s="8" t="str">
        <f t="shared" si="6"/>
        <v>-</v>
      </c>
      <c r="F52" s="7">
        <f t="shared" si="7"/>
        <v>72650608</v>
      </c>
      <c r="G52" s="6"/>
    </row>
    <row r="53" spans="1:7" s="9" customFormat="1" ht="21" customHeight="1">
      <c r="A53" s="7" t="s">
        <v>52</v>
      </c>
      <c r="B53" s="7">
        <v>290000</v>
      </c>
      <c r="C53" s="14">
        <v>34887</v>
      </c>
      <c r="D53" s="14">
        <v>162360.75</v>
      </c>
      <c r="E53" s="8" t="s">
        <v>7</v>
      </c>
      <c r="F53" s="7">
        <f t="shared" si="7"/>
        <v>127639.25</v>
      </c>
      <c r="G53" s="6"/>
    </row>
    <row r="54" spans="1:7" s="9" customFormat="1" ht="21" customHeight="1">
      <c r="A54" s="7" t="s">
        <v>53</v>
      </c>
      <c r="B54" s="14">
        <v>70000000</v>
      </c>
      <c r="C54" s="7">
        <v>0</v>
      </c>
      <c r="D54" s="14">
        <v>0</v>
      </c>
      <c r="E54" s="8" t="s">
        <v>7</v>
      </c>
      <c r="F54" s="7">
        <f t="shared" si="7"/>
        <v>70000000</v>
      </c>
      <c r="G54" s="6"/>
    </row>
    <row r="55" spans="1:7" ht="21" customHeight="1">
      <c r="A55" s="7" t="s">
        <v>54</v>
      </c>
      <c r="B55" s="11">
        <f>SUM(B31:B42)+SUM(B49:B54)</f>
        <v>2170000000</v>
      </c>
      <c r="C55" s="11">
        <v>75212541.560000002</v>
      </c>
      <c r="D55" s="11">
        <v>286601275.07999998</v>
      </c>
      <c r="E55" s="12" t="str">
        <f t="shared" si="6"/>
        <v>-</v>
      </c>
      <c r="F55" s="11">
        <f t="shared" si="7"/>
        <v>1883398724.9200001</v>
      </c>
      <c r="G55" s="6"/>
    </row>
    <row r="56" spans="1:7" ht="21" customHeight="1">
      <c r="A56" s="7" t="s">
        <v>55</v>
      </c>
      <c r="B56" s="7"/>
      <c r="C56" s="7"/>
      <c r="D56" s="7"/>
      <c r="E56" s="8"/>
      <c r="F56" s="7"/>
      <c r="G56" s="6"/>
    </row>
    <row r="57" spans="1:7" ht="21" customHeight="1">
      <c r="A57" s="7" t="s">
        <v>56</v>
      </c>
      <c r="B57" s="7">
        <v>138000000</v>
      </c>
      <c r="C57" s="7">
        <v>8926240.5</v>
      </c>
      <c r="D57" s="7">
        <v>58444667.799999997</v>
      </c>
      <c r="E57" s="8" t="str">
        <f>IF(D57&gt;B57,"+","-")</f>
        <v>-</v>
      </c>
      <c r="F57" s="7">
        <f>ABS(D57-B57)</f>
        <v>79555332.200000003</v>
      </c>
      <c r="G57" s="6"/>
    </row>
    <row r="58" spans="1:7" ht="21" customHeight="1">
      <c r="A58" s="7" t="s">
        <v>57</v>
      </c>
      <c r="B58" s="7">
        <v>22000000</v>
      </c>
      <c r="C58" s="7">
        <v>2084700</v>
      </c>
      <c r="D58" s="7">
        <v>9115830</v>
      </c>
      <c r="E58" s="8" t="str">
        <f t="shared" ref="E58:E63" si="8">IF(D58&gt;B58,"+","-")</f>
        <v>-</v>
      </c>
      <c r="F58" s="7">
        <f t="shared" ref="F58:F65" si="9">ABS(D58-B58)</f>
        <v>12884170</v>
      </c>
      <c r="G58" s="6"/>
    </row>
    <row r="59" spans="1:7" ht="21" customHeight="1">
      <c r="A59" s="7" t="s">
        <v>58</v>
      </c>
      <c r="B59" s="7">
        <v>250000</v>
      </c>
      <c r="C59" s="7">
        <v>22390</v>
      </c>
      <c r="D59" s="7">
        <v>103570</v>
      </c>
      <c r="E59" s="8" t="str">
        <f t="shared" si="8"/>
        <v>-</v>
      </c>
      <c r="F59" s="7">
        <f t="shared" si="9"/>
        <v>146430</v>
      </c>
      <c r="G59" s="6"/>
    </row>
    <row r="60" spans="1:7" ht="21" customHeight="1">
      <c r="A60" s="7" t="s">
        <v>59</v>
      </c>
      <c r="B60" s="7">
        <v>3000000</v>
      </c>
      <c r="C60" s="14">
        <v>206000</v>
      </c>
      <c r="D60" s="7">
        <v>1162000</v>
      </c>
      <c r="E60" s="8" t="str">
        <f t="shared" si="8"/>
        <v>-</v>
      </c>
      <c r="F60" s="7">
        <f t="shared" si="9"/>
        <v>1838000</v>
      </c>
      <c r="G60" s="6"/>
    </row>
    <row r="61" spans="1:7" ht="21" customHeight="1">
      <c r="A61" s="7" t="s">
        <v>60</v>
      </c>
      <c r="B61" s="7">
        <v>300000</v>
      </c>
      <c r="C61" s="7">
        <v>37500</v>
      </c>
      <c r="D61" s="7">
        <v>190300</v>
      </c>
      <c r="E61" s="8" t="str">
        <f t="shared" si="8"/>
        <v>-</v>
      </c>
      <c r="F61" s="7">
        <f t="shared" si="9"/>
        <v>109700</v>
      </c>
      <c r="G61" s="6"/>
    </row>
    <row r="62" spans="1:7" ht="21" customHeight="1">
      <c r="A62" s="7" t="s">
        <v>61</v>
      </c>
      <c r="B62" s="7">
        <v>1450000</v>
      </c>
      <c r="C62" s="14">
        <v>23000</v>
      </c>
      <c r="D62" s="7">
        <v>293500</v>
      </c>
      <c r="E62" s="8" t="str">
        <f t="shared" si="8"/>
        <v>-</v>
      </c>
      <c r="F62" s="7">
        <f t="shared" si="9"/>
        <v>1156500</v>
      </c>
      <c r="G62" s="6"/>
    </row>
    <row r="63" spans="1:7" ht="21" customHeight="1">
      <c r="A63" s="7" t="s">
        <v>62</v>
      </c>
      <c r="B63" s="7">
        <v>15000000</v>
      </c>
      <c r="C63" s="7">
        <v>1514188</v>
      </c>
      <c r="D63" s="7">
        <v>6678790</v>
      </c>
      <c r="E63" s="8" t="str">
        <f t="shared" si="8"/>
        <v>-</v>
      </c>
      <c r="F63" s="7">
        <f t="shared" si="9"/>
        <v>8321210</v>
      </c>
      <c r="G63" s="6"/>
    </row>
    <row r="64" spans="1:7" ht="21" customHeight="1">
      <c r="A64" s="7" t="s">
        <v>63</v>
      </c>
      <c r="B64" s="7"/>
      <c r="C64" s="7"/>
      <c r="D64" s="7"/>
      <c r="E64" s="8"/>
      <c r="F64" s="7"/>
      <c r="G64" s="6"/>
    </row>
    <row r="65" spans="1:7" ht="21" customHeight="1">
      <c r="A65" s="7" t="s">
        <v>64</v>
      </c>
      <c r="B65" s="11">
        <f>SUM(B57:B63)</f>
        <v>180000000</v>
      </c>
      <c r="C65" s="11">
        <v>12814018.5</v>
      </c>
      <c r="D65" s="11">
        <v>75988657.799999997</v>
      </c>
      <c r="E65" s="12" t="str">
        <f>IF(D65&gt;B65,"+","-")</f>
        <v>-</v>
      </c>
      <c r="F65" s="11">
        <f t="shared" si="9"/>
        <v>104011342.2</v>
      </c>
      <c r="G65" s="6"/>
    </row>
    <row r="66" spans="1:7" ht="21" customHeight="1">
      <c r="A66" s="7" t="s">
        <v>65</v>
      </c>
      <c r="B66" s="7"/>
      <c r="C66" s="7"/>
      <c r="D66" s="7"/>
      <c r="E66" s="8"/>
      <c r="F66" s="7"/>
      <c r="G66" s="6"/>
    </row>
    <row r="67" spans="1:7" ht="21" customHeight="1">
      <c r="A67" s="7" t="s">
        <v>66</v>
      </c>
      <c r="B67" s="7">
        <v>90000000</v>
      </c>
      <c r="C67" s="7">
        <v>14894424.5</v>
      </c>
      <c r="D67" s="7">
        <v>40841979.5</v>
      </c>
      <c r="E67" s="8" t="str">
        <f>IF(D67&gt;B67,"+","-")</f>
        <v>-</v>
      </c>
      <c r="F67" s="7">
        <f>ABS(D67-B67)</f>
        <v>49158020.5</v>
      </c>
      <c r="G67" s="6"/>
    </row>
    <row r="68" spans="1:7" s="9" customFormat="1" ht="21" customHeight="1">
      <c r="A68" s="7" t="s">
        <v>67</v>
      </c>
      <c r="B68" s="11">
        <f>+B67</f>
        <v>90000000</v>
      </c>
      <c r="C68" s="11">
        <v>14894424.5</v>
      </c>
      <c r="D68" s="11">
        <v>40841979.5</v>
      </c>
      <c r="E68" s="12" t="str">
        <f t="shared" ref="E68:E82" si="10">IF(D68&gt;B68,"+","-")</f>
        <v>-</v>
      </c>
      <c r="F68" s="11">
        <f>ABS(D68-B68)</f>
        <v>49158020.5</v>
      </c>
      <c r="G68" s="6"/>
    </row>
    <row r="69" spans="1:7" ht="21" customHeight="1">
      <c r="A69" s="7" t="s">
        <v>68</v>
      </c>
      <c r="B69" s="7"/>
      <c r="C69" s="7"/>
      <c r="D69" s="7"/>
      <c r="E69" s="8"/>
      <c r="F69" s="7"/>
      <c r="G69" s="6"/>
    </row>
    <row r="70" spans="1:7" ht="21" customHeight="1">
      <c r="A70" s="7" t="s">
        <v>69</v>
      </c>
      <c r="B70" s="7">
        <v>15000000</v>
      </c>
      <c r="C70" s="7">
        <v>2307050</v>
      </c>
      <c r="D70" s="7">
        <v>7797342</v>
      </c>
      <c r="E70" s="8" t="str">
        <f t="shared" si="10"/>
        <v>-</v>
      </c>
      <c r="F70" s="7">
        <f t="shared" ref="F70:F83" si="11">ABS(D70-B70)</f>
        <v>7202658</v>
      </c>
      <c r="G70" s="6"/>
    </row>
    <row r="71" spans="1:7" ht="21" customHeight="1">
      <c r="A71" s="7" t="s">
        <v>70</v>
      </c>
      <c r="B71" s="7">
        <v>500000</v>
      </c>
      <c r="C71" s="7">
        <v>15660</v>
      </c>
      <c r="D71" s="7">
        <v>65622</v>
      </c>
      <c r="E71" s="8" t="str">
        <f t="shared" si="10"/>
        <v>-</v>
      </c>
      <c r="F71" s="7">
        <f t="shared" si="11"/>
        <v>434378</v>
      </c>
      <c r="G71" s="6"/>
    </row>
    <row r="72" spans="1:7" s="9" customFormat="1" ht="21" customHeight="1">
      <c r="A72" s="7" t="s">
        <v>71</v>
      </c>
      <c r="B72" s="7">
        <v>800000</v>
      </c>
      <c r="C72" s="14">
        <v>32200</v>
      </c>
      <c r="D72" s="14">
        <v>111780</v>
      </c>
      <c r="E72" s="8" t="s">
        <v>7</v>
      </c>
      <c r="F72" s="7">
        <f t="shared" si="11"/>
        <v>688220</v>
      </c>
      <c r="G72" s="6"/>
    </row>
    <row r="73" spans="1:7" ht="21" customHeight="1">
      <c r="A73" s="7" t="s">
        <v>72</v>
      </c>
      <c r="B73" s="7">
        <v>6000000</v>
      </c>
      <c r="C73" s="7">
        <v>413253</v>
      </c>
      <c r="D73" s="7">
        <v>2311475.5</v>
      </c>
      <c r="E73" s="8" t="str">
        <f t="shared" si="10"/>
        <v>-</v>
      </c>
      <c r="F73" s="7">
        <f t="shared" si="11"/>
        <v>3688524.5</v>
      </c>
      <c r="G73" s="6"/>
    </row>
    <row r="74" spans="1:7" ht="21" customHeight="1">
      <c r="A74" s="7" t="s">
        <v>73</v>
      </c>
      <c r="B74" s="7">
        <v>3350000</v>
      </c>
      <c r="C74" s="14">
        <v>102170</v>
      </c>
      <c r="D74" s="7">
        <v>483780</v>
      </c>
      <c r="E74" s="8" t="str">
        <f t="shared" si="10"/>
        <v>-</v>
      </c>
      <c r="F74" s="7">
        <f t="shared" si="11"/>
        <v>2866220</v>
      </c>
      <c r="G74" s="6"/>
    </row>
    <row r="75" spans="1:7" ht="21" customHeight="1">
      <c r="A75" s="7" t="s">
        <v>74</v>
      </c>
      <c r="B75" s="7">
        <v>90000</v>
      </c>
      <c r="C75" s="14">
        <v>2000</v>
      </c>
      <c r="D75" s="14">
        <v>36100</v>
      </c>
      <c r="E75" s="8" t="s">
        <v>7</v>
      </c>
      <c r="F75" s="7">
        <f t="shared" si="11"/>
        <v>53900</v>
      </c>
      <c r="G75" s="6"/>
    </row>
    <row r="76" spans="1:7" ht="21" customHeight="1">
      <c r="A76" s="7" t="s">
        <v>75</v>
      </c>
      <c r="B76" s="7">
        <v>5300000</v>
      </c>
      <c r="C76" s="7">
        <v>749971</v>
      </c>
      <c r="D76" s="7">
        <v>1818771</v>
      </c>
      <c r="E76" s="8" t="str">
        <f>IF(D76&gt;B76,"+","-")</f>
        <v>-</v>
      </c>
      <c r="F76" s="7">
        <f>ABS(D76-B76)</f>
        <v>3481229</v>
      </c>
      <c r="G76" s="6"/>
    </row>
    <row r="77" spans="1:7" s="9" customFormat="1" ht="21" customHeight="1">
      <c r="A77" s="7" t="s">
        <v>76</v>
      </c>
      <c r="B77" s="7">
        <v>13300000</v>
      </c>
      <c r="C77" s="14">
        <v>1193390</v>
      </c>
      <c r="D77" s="7">
        <v>4400959</v>
      </c>
      <c r="E77" s="8" t="str">
        <f>IF(D77&gt;B77,"+","-")</f>
        <v>-</v>
      </c>
      <c r="F77" s="7">
        <f>ABS(D77-B77)</f>
        <v>8899041</v>
      </c>
      <c r="G77" s="6"/>
    </row>
    <row r="78" spans="1:7" ht="21" customHeight="1">
      <c r="A78" s="7" t="s">
        <v>77</v>
      </c>
      <c r="B78" s="7">
        <v>40000</v>
      </c>
      <c r="C78" s="14">
        <v>4040</v>
      </c>
      <c r="D78" s="14">
        <v>6060</v>
      </c>
      <c r="E78" s="8" t="str">
        <f t="shared" si="10"/>
        <v>-</v>
      </c>
      <c r="F78" s="7">
        <f>ABS(D78-B78)</f>
        <v>33940</v>
      </c>
      <c r="G78" s="6"/>
    </row>
    <row r="79" spans="1:7" ht="21" customHeight="1">
      <c r="A79" s="7" t="s">
        <v>78</v>
      </c>
      <c r="B79" s="7">
        <v>15500000</v>
      </c>
      <c r="C79" s="14">
        <v>7691105</v>
      </c>
      <c r="D79" s="7">
        <v>10772000</v>
      </c>
      <c r="E79" s="8" t="str">
        <f t="shared" si="10"/>
        <v>-</v>
      </c>
      <c r="F79" s="7">
        <f t="shared" si="11"/>
        <v>4728000</v>
      </c>
      <c r="G79" s="6"/>
    </row>
    <row r="80" spans="1:7" ht="21" customHeight="1">
      <c r="A80" s="7" t="s">
        <v>79</v>
      </c>
      <c r="B80" s="7">
        <v>100000</v>
      </c>
      <c r="C80" s="14">
        <v>4760</v>
      </c>
      <c r="D80" s="7">
        <v>54400</v>
      </c>
      <c r="E80" s="8" t="str">
        <f t="shared" si="10"/>
        <v>-</v>
      </c>
      <c r="F80" s="7">
        <f t="shared" si="11"/>
        <v>45600</v>
      </c>
      <c r="G80" s="6"/>
    </row>
    <row r="81" spans="1:7" ht="21" customHeight="1">
      <c r="A81" s="7" t="s">
        <v>80</v>
      </c>
      <c r="B81" s="7">
        <v>20000</v>
      </c>
      <c r="C81" s="14" t="s">
        <v>7</v>
      </c>
      <c r="D81" s="14" t="s">
        <v>7</v>
      </c>
      <c r="E81" s="8" t="s">
        <v>7</v>
      </c>
      <c r="F81" s="7">
        <f>B81</f>
        <v>20000</v>
      </c>
      <c r="G81" s="6"/>
    </row>
    <row r="82" spans="1:7" ht="21" customHeight="1">
      <c r="A82" s="7" t="s">
        <v>81</v>
      </c>
      <c r="B82" s="11">
        <f>SUM(B70:B81)</f>
        <v>60000000</v>
      </c>
      <c r="C82" s="11">
        <v>12515599</v>
      </c>
      <c r="D82" s="11">
        <v>27858289.5</v>
      </c>
      <c r="E82" s="12" t="str">
        <f t="shared" si="10"/>
        <v>-</v>
      </c>
      <c r="F82" s="11">
        <f t="shared" si="11"/>
        <v>32141710.5</v>
      </c>
      <c r="G82" s="6"/>
    </row>
    <row r="83" spans="1:7" ht="21" customHeight="1">
      <c r="A83" s="29" t="s">
        <v>82</v>
      </c>
      <c r="B83" s="23">
        <f>+B82+B68+B65+B55</f>
        <v>2500000000</v>
      </c>
      <c r="C83" s="23">
        <v>115436583.56</v>
      </c>
      <c r="D83" s="23">
        <v>431290201.88</v>
      </c>
      <c r="E83" s="24" t="str">
        <f>IF(D83&gt;B83,"+","-")</f>
        <v>-</v>
      </c>
      <c r="F83" s="11">
        <f t="shared" si="11"/>
        <v>2068709798.1199999</v>
      </c>
      <c r="G83" s="6"/>
    </row>
    <row r="84" spans="1:7" ht="21" customHeight="1">
      <c r="A84" s="30"/>
      <c r="B84" s="17"/>
      <c r="C84" s="17"/>
      <c r="D84" s="17"/>
      <c r="E84" s="26"/>
      <c r="F84" s="17"/>
      <c r="G84" s="6"/>
    </row>
    <row r="85" spans="1:7" ht="21" customHeight="1">
      <c r="A85" s="30"/>
      <c r="B85" s="17"/>
      <c r="C85" s="17"/>
      <c r="D85" s="17"/>
      <c r="E85" s="26"/>
      <c r="F85" s="17"/>
      <c r="G85" s="6"/>
    </row>
    <row r="86" spans="1:7" ht="21" customHeight="1">
      <c r="A86" s="52" t="s">
        <v>83</v>
      </c>
      <c r="B86" s="52"/>
      <c r="C86" s="52"/>
      <c r="D86" s="52"/>
      <c r="E86" s="52"/>
      <c r="F86" s="52"/>
      <c r="G86" s="6"/>
    </row>
    <row r="87" spans="1:7" ht="21" customHeight="1">
      <c r="A87" s="52"/>
      <c r="B87" s="52"/>
      <c r="C87" s="52"/>
      <c r="D87" s="52"/>
      <c r="E87" s="52"/>
      <c r="F87" s="52"/>
      <c r="G87" s="6"/>
    </row>
    <row r="88" spans="1:7" ht="21" customHeight="1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1" customHeight="1">
      <c r="A89" s="3"/>
      <c r="B89" s="3" t="str">
        <f>+B48</f>
        <v>ปี 2568</v>
      </c>
      <c r="C89" s="3"/>
      <c r="D89" s="3"/>
      <c r="E89" s="3" t="s">
        <v>7</v>
      </c>
      <c r="F89" s="3" t="s">
        <v>47</v>
      </c>
      <c r="G89" s="6"/>
    </row>
    <row r="90" spans="1:7" s="9" customFormat="1" ht="21" customHeight="1">
      <c r="A90" s="31" t="s">
        <v>84</v>
      </c>
      <c r="B90" s="4"/>
      <c r="C90" s="4"/>
      <c r="D90" s="4"/>
      <c r="E90" s="5"/>
      <c r="F90" s="4"/>
      <c r="G90" s="6"/>
    </row>
    <row r="91" spans="1:7" ht="21" customHeight="1">
      <c r="A91" s="18" t="s">
        <v>85</v>
      </c>
      <c r="B91" s="7">
        <v>100000000</v>
      </c>
      <c r="C91" s="14">
        <v>9032824.0700000003</v>
      </c>
      <c r="D91" s="7">
        <v>41976198.969999999</v>
      </c>
      <c r="E91" s="8" t="str">
        <f>IF(D91&gt;B91,"+","-")</f>
        <v>-</v>
      </c>
      <c r="F91" s="7">
        <f>ABS(D91-B91)</f>
        <v>58023801.030000001</v>
      </c>
      <c r="G91" s="6"/>
    </row>
    <row r="92" spans="1:7" ht="21" customHeight="1">
      <c r="A92" s="18" t="s">
        <v>86</v>
      </c>
      <c r="B92" s="7">
        <v>24965000</v>
      </c>
      <c r="C92" s="14">
        <v>3778599</v>
      </c>
      <c r="D92" s="14">
        <v>3780711</v>
      </c>
      <c r="E92" s="8" t="str">
        <f>IF(D92&gt;B92,"+","-")</f>
        <v>-</v>
      </c>
      <c r="F92" s="7">
        <f>ABS(D92-B92)</f>
        <v>21184289</v>
      </c>
      <c r="G92" s="6"/>
    </row>
    <row r="93" spans="1:7" ht="21" customHeight="1">
      <c r="A93" s="18" t="s">
        <v>87</v>
      </c>
      <c r="B93" s="7">
        <v>975000000</v>
      </c>
      <c r="C93" s="14">
        <v>179279266.37</v>
      </c>
      <c r="D93" s="7">
        <v>55714421.840000004</v>
      </c>
      <c r="E93" s="8" t="str">
        <f>IF(D93&gt;B93,"+","-")</f>
        <v>-</v>
      </c>
      <c r="F93" s="7">
        <f>ABS(D93-B93)</f>
        <v>919285578.15999997</v>
      </c>
      <c r="G93" s="6"/>
    </row>
    <row r="94" spans="1:7" ht="21" customHeight="1">
      <c r="A94" s="18" t="s">
        <v>88</v>
      </c>
      <c r="B94" s="7">
        <v>35000</v>
      </c>
      <c r="C94" s="14" t="s">
        <v>7</v>
      </c>
      <c r="D94" s="14" t="s">
        <v>7</v>
      </c>
      <c r="E94" s="8" t="str">
        <f>IF(D94&gt;B94,"+","-")</f>
        <v>+</v>
      </c>
      <c r="F94" s="7">
        <f>B94</f>
        <v>35000</v>
      </c>
      <c r="G94" s="6"/>
    </row>
    <row r="95" spans="1:7" ht="21" customHeight="1">
      <c r="A95" s="32" t="s">
        <v>89</v>
      </c>
      <c r="B95" s="11">
        <v>1100000000</v>
      </c>
      <c r="C95" s="11">
        <v>192090689.44</v>
      </c>
      <c r="D95" s="11">
        <v>551471331.80999994</v>
      </c>
      <c r="E95" s="12" t="str">
        <f>IF(D95&gt;B95,"+","-")</f>
        <v>-</v>
      </c>
      <c r="F95" s="11">
        <f>ABS(D95-B95)</f>
        <v>548528668.19000006</v>
      </c>
      <c r="G95" s="6"/>
    </row>
    <row r="96" spans="1:7" ht="21" customHeight="1">
      <c r="A96" s="18" t="s">
        <v>90</v>
      </c>
      <c r="B96" s="33"/>
      <c r="C96" s="33"/>
      <c r="D96" s="33"/>
      <c r="E96" s="34"/>
      <c r="F96" s="33"/>
      <c r="G96" s="6"/>
    </row>
    <row r="97" spans="1:7" ht="21" customHeight="1">
      <c r="A97" s="18" t="s">
        <v>91</v>
      </c>
      <c r="B97" s="7"/>
      <c r="C97" s="7"/>
      <c r="D97" s="7"/>
      <c r="E97" s="8"/>
      <c r="F97" s="7"/>
      <c r="G97" s="6"/>
    </row>
    <row r="98" spans="1:7" ht="21" customHeight="1">
      <c r="A98" s="18" t="s">
        <v>92</v>
      </c>
      <c r="B98" s="7">
        <v>50000000</v>
      </c>
      <c r="C98" s="14" t="s">
        <v>7</v>
      </c>
      <c r="D98" s="14" t="s">
        <v>7</v>
      </c>
      <c r="E98" s="14" t="s">
        <v>7</v>
      </c>
      <c r="F98" s="14">
        <f>B98</f>
        <v>50000000</v>
      </c>
      <c r="G98" s="6"/>
    </row>
    <row r="99" spans="1:7" ht="21" customHeight="1">
      <c r="A99" s="18" t="s">
        <v>93</v>
      </c>
      <c r="B99" s="7">
        <v>0</v>
      </c>
      <c r="C99" s="14" t="s">
        <v>7</v>
      </c>
      <c r="D99" s="14" t="s">
        <v>7</v>
      </c>
      <c r="E99" s="14" t="s">
        <v>7</v>
      </c>
      <c r="F99" s="14">
        <f>B99</f>
        <v>0</v>
      </c>
      <c r="G99" s="6"/>
    </row>
    <row r="100" spans="1:7" ht="21" customHeight="1">
      <c r="A100" s="32" t="s">
        <v>94</v>
      </c>
      <c r="B100" s="4"/>
      <c r="C100" s="35"/>
      <c r="D100" s="35"/>
      <c r="E100" s="35"/>
      <c r="F100" s="35"/>
      <c r="G100" s="6"/>
    </row>
    <row r="101" spans="1:7" ht="21" customHeight="1">
      <c r="A101" s="32" t="s">
        <v>95</v>
      </c>
      <c r="B101" s="23">
        <f>SUM(B98:B99)</f>
        <v>50000000</v>
      </c>
      <c r="C101" s="14" t="s">
        <v>7</v>
      </c>
      <c r="D101" s="36">
        <f>SUM(D98:D99)</f>
        <v>0</v>
      </c>
      <c r="E101" s="37" t="str">
        <f>IF(D101&gt;B101,"+","-")</f>
        <v>-</v>
      </c>
      <c r="F101" s="36">
        <f>ABS(D101-B101)</f>
        <v>50000000</v>
      </c>
      <c r="G101" s="6"/>
    </row>
    <row r="102" spans="1:7" ht="21" customHeight="1">
      <c r="A102" s="18" t="s">
        <v>96</v>
      </c>
      <c r="B102" s="4"/>
      <c r="C102" s="4"/>
      <c r="D102" s="4"/>
      <c r="E102" s="5"/>
      <c r="F102" s="14">
        <f t="shared" ref="F102:F110" si="12">ABS(D102-B102)</f>
        <v>0</v>
      </c>
      <c r="G102" s="6"/>
    </row>
    <row r="103" spans="1:7" ht="21" customHeight="1">
      <c r="A103" s="18" t="s">
        <v>97</v>
      </c>
      <c r="B103" s="7">
        <v>150000000</v>
      </c>
      <c r="C103" s="7">
        <v>21410105.23</v>
      </c>
      <c r="D103" s="7">
        <v>139249663.24000001</v>
      </c>
      <c r="E103" s="38" t="s">
        <v>7</v>
      </c>
      <c r="F103" s="14">
        <f t="shared" si="12"/>
        <v>10750336.75999999</v>
      </c>
      <c r="G103" s="6"/>
    </row>
    <row r="104" spans="1:7" ht="21" customHeight="1">
      <c r="A104" s="18" t="s">
        <v>98</v>
      </c>
      <c r="B104" s="7">
        <v>5000000</v>
      </c>
      <c r="C104" s="14">
        <v>0</v>
      </c>
      <c r="D104" s="7">
        <v>1100</v>
      </c>
      <c r="E104" s="8" t="str">
        <f>IF(D104&gt;B104,"+","-")</f>
        <v>-</v>
      </c>
      <c r="F104" s="14">
        <f t="shared" si="12"/>
        <v>4998900</v>
      </c>
      <c r="G104" s="6"/>
    </row>
    <row r="105" spans="1:7" ht="21" customHeight="1">
      <c r="A105" s="18" t="s">
        <v>99</v>
      </c>
      <c r="B105" s="7">
        <v>755000000</v>
      </c>
      <c r="C105" s="7">
        <v>8455077.9100000001</v>
      </c>
      <c r="D105" s="7">
        <v>2655529147.3899999</v>
      </c>
      <c r="E105" s="8" t="str">
        <f>IF(D105&gt;B105,"+","-")</f>
        <v>+</v>
      </c>
      <c r="F105" s="14">
        <f t="shared" si="12"/>
        <v>1900529147.3899999</v>
      </c>
      <c r="G105" s="6"/>
    </row>
    <row r="106" spans="1:7" ht="21" customHeight="1">
      <c r="A106" s="18" t="s">
        <v>100</v>
      </c>
      <c r="B106" s="7">
        <v>15000000</v>
      </c>
      <c r="C106" s="7">
        <v>1364404.93</v>
      </c>
      <c r="D106" s="7">
        <v>4099755.27</v>
      </c>
      <c r="E106" s="8" t="str">
        <f t="shared" ref="E106:E110" si="13">IF(D106&gt;B106,"+","-")</f>
        <v>-</v>
      </c>
      <c r="F106" s="7">
        <f t="shared" si="12"/>
        <v>10900244.73</v>
      </c>
      <c r="G106" s="6"/>
    </row>
    <row r="107" spans="1:7" ht="21" customHeight="1">
      <c r="A107" s="18" t="s">
        <v>101</v>
      </c>
      <c r="B107" s="7">
        <v>50000000</v>
      </c>
      <c r="C107" s="7">
        <v>5974240</v>
      </c>
      <c r="D107" s="7">
        <v>6893931.0899999999</v>
      </c>
      <c r="E107" s="8" t="str">
        <f t="shared" si="13"/>
        <v>-</v>
      </c>
      <c r="F107" s="7">
        <f t="shared" si="12"/>
        <v>43106068.909999996</v>
      </c>
      <c r="G107" s="6"/>
    </row>
    <row r="108" spans="1:7" ht="21" customHeight="1">
      <c r="A108" s="18" t="s">
        <v>102</v>
      </c>
      <c r="B108" s="7">
        <v>70000000</v>
      </c>
      <c r="C108" s="7">
        <v>5878348.0499999998</v>
      </c>
      <c r="D108" s="7">
        <v>26086164.300000001</v>
      </c>
      <c r="E108" s="8" t="str">
        <f>IF(D108&gt;B108,"+","-")</f>
        <v>-</v>
      </c>
      <c r="F108" s="7">
        <f>ABS(D108-B108)</f>
        <v>43913835.700000003</v>
      </c>
      <c r="G108" s="6"/>
    </row>
    <row r="109" spans="1:7" ht="21" customHeight="1">
      <c r="A109" s="39" t="s">
        <v>103</v>
      </c>
      <c r="B109" s="11">
        <v>1045000000</v>
      </c>
      <c r="C109" s="11">
        <v>43082176.119999997</v>
      </c>
      <c r="D109" s="11">
        <v>2831856761.29</v>
      </c>
      <c r="E109" s="12" t="str">
        <f t="shared" si="13"/>
        <v>+</v>
      </c>
      <c r="F109" s="11">
        <f t="shared" si="12"/>
        <v>1786856761.29</v>
      </c>
      <c r="G109" s="6"/>
    </row>
    <row r="110" spans="1:7" ht="21" customHeight="1">
      <c r="A110" s="40" t="s">
        <v>104</v>
      </c>
      <c r="B110" s="11">
        <v>90000000000</v>
      </c>
      <c r="C110" s="11">
        <v>6401542566.8900003</v>
      </c>
      <c r="D110" s="11">
        <v>22811998407.369999</v>
      </c>
      <c r="E110" s="12" t="str">
        <f t="shared" si="13"/>
        <v>-</v>
      </c>
      <c r="F110" s="11">
        <f t="shared" si="12"/>
        <v>67188001592.630005</v>
      </c>
      <c r="G110" s="6"/>
    </row>
    <row r="111" spans="1:7" ht="21" customHeight="1">
      <c r="A111" s="31" t="s">
        <v>105</v>
      </c>
      <c r="B111" s="4"/>
      <c r="C111" s="4"/>
      <c r="D111" s="4"/>
      <c r="E111" s="5"/>
      <c r="F111" s="4"/>
      <c r="G111" s="6"/>
    </row>
    <row r="112" spans="1:7" ht="21" customHeight="1">
      <c r="A112" s="41" t="s">
        <v>106</v>
      </c>
      <c r="B112" s="36">
        <v>14549503800</v>
      </c>
      <c r="C112" s="36">
        <v>0</v>
      </c>
      <c r="D112" s="36">
        <v>14549503800</v>
      </c>
      <c r="E112" s="8" t="str">
        <f>IF(D112&gt;B112,"+","-")</f>
        <v>-</v>
      </c>
      <c r="F112" s="14" t="s">
        <v>7</v>
      </c>
      <c r="G112" s="6"/>
    </row>
    <row r="113" spans="1:6" ht="21" customHeight="1">
      <c r="A113" s="40" t="s">
        <v>107</v>
      </c>
      <c r="B113" s="42">
        <v>14549503800</v>
      </c>
      <c r="C113" s="42">
        <f>+C112</f>
        <v>0</v>
      </c>
      <c r="D113" s="42">
        <v>14549503800</v>
      </c>
      <c r="E113" s="12" t="str">
        <f>IF(D113&gt;B113,"+","-")</f>
        <v>-</v>
      </c>
      <c r="F113" s="42" t="s">
        <v>7</v>
      </c>
    </row>
    <row r="114" spans="1:6" ht="21" customHeight="1">
      <c r="A114" s="40" t="s">
        <v>108</v>
      </c>
      <c r="B114" s="11">
        <v>90000000000</v>
      </c>
      <c r="C114" s="11">
        <v>6401542566.8900003</v>
      </c>
      <c r="D114" s="11">
        <v>37361502207.370003</v>
      </c>
      <c r="E114" s="12" t="str">
        <f>IF(D114&gt;B114,"+","-")</f>
        <v>-</v>
      </c>
      <c r="F114" s="11">
        <f>ABS(D114-B114)</f>
        <v>52638497792.629997</v>
      </c>
    </row>
    <row r="115" spans="1:6" ht="21" customHeight="1">
      <c r="A115" s="43" t="s">
        <v>109</v>
      </c>
      <c r="B115" s="44"/>
      <c r="C115" s="44"/>
      <c r="D115" s="45"/>
      <c r="E115" s="44"/>
      <c r="F115" s="44"/>
    </row>
    <row r="116" spans="1:6" ht="21" customHeight="1">
      <c r="A116" s="46"/>
      <c r="B116" s="47"/>
      <c r="C116" s="6"/>
      <c r="E116" s="48"/>
      <c r="F116" s="49"/>
    </row>
    <row r="117" spans="1:6" ht="21" customHeight="1">
      <c r="A117" s="44"/>
      <c r="C117" s="47"/>
      <c r="D117" s="47"/>
      <c r="E117" s="48"/>
      <c r="F117" s="49"/>
    </row>
    <row r="118" spans="1:6" ht="21" customHeight="1">
      <c r="B118" s="47"/>
      <c r="E118" s="48"/>
      <c r="F118" s="49"/>
    </row>
    <row r="122" spans="1:6" ht="21" customHeight="1">
      <c r="C122" s="47"/>
      <c r="D122" s="47"/>
    </row>
    <row r="196" spans="1:1" ht="21" customHeight="1">
      <c r="A196" s="50"/>
    </row>
    <row r="197" spans="1:1" ht="21" customHeight="1">
      <c r="A197" s="50"/>
    </row>
    <row r="198" spans="1:1" ht="21" customHeight="1">
      <c r="A198" s="50"/>
    </row>
    <row r="199" spans="1:1" ht="21" customHeight="1">
      <c r="A199" s="50"/>
    </row>
    <row r="200" spans="1:1" ht="21" customHeight="1">
      <c r="A200" s="50"/>
    </row>
    <row r="201" spans="1:1" ht="21" customHeight="1">
      <c r="A201" s="50"/>
    </row>
    <row r="202" spans="1:1" ht="21" customHeight="1">
      <c r="A202" s="50"/>
    </row>
    <row r="203" spans="1:1" ht="21" customHeight="1">
      <c r="A203" s="50"/>
    </row>
    <row r="204" spans="1:1" ht="21" customHeight="1">
      <c r="A204" s="50"/>
    </row>
    <row r="205" spans="1:1" ht="21" customHeight="1">
      <c r="A205" s="50"/>
    </row>
    <row r="206" spans="1:1" ht="21" customHeight="1">
      <c r="A206" s="50"/>
    </row>
    <row r="207" spans="1:1" ht="21" customHeight="1">
      <c r="A207" s="50"/>
    </row>
    <row r="208" spans="1:1" ht="21" customHeight="1">
      <c r="A208" s="50"/>
    </row>
    <row r="209" spans="1:1" ht="21" customHeight="1">
      <c r="A209" s="50"/>
    </row>
    <row r="210" spans="1:1" ht="21" customHeight="1">
      <c r="A210" s="50"/>
    </row>
    <row r="211" spans="1:1" ht="21" customHeight="1">
      <c r="A211" s="50"/>
    </row>
    <row r="212" spans="1:1" ht="21" customHeight="1">
      <c r="A212" s="50"/>
    </row>
    <row r="213" spans="1:1" ht="21" customHeight="1">
      <c r="A213" s="50"/>
    </row>
    <row r="214" spans="1:1" ht="21" customHeight="1">
      <c r="A214" s="50"/>
    </row>
    <row r="215" spans="1:1" ht="21" customHeight="1">
      <c r="A215" s="50"/>
    </row>
    <row r="216" spans="1:1" ht="21" customHeight="1">
      <c r="A216" s="50"/>
    </row>
    <row r="217" spans="1:1" ht="21" customHeight="1">
      <c r="A217" s="50"/>
    </row>
    <row r="218" spans="1:1" ht="21" customHeight="1">
      <c r="A218" s="50"/>
    </row>
    <row r="219" spans="1:1" ht="21" customHeight="1">
      <c r="A219" s="50"/>
    </row>
    <row r="220" spans="1:1" ht="21" customHeight="1">
      <c r="A220" s="50"/>
    </row>
    <row r="221" spans="1:1" ht="21" customHeight="1">
      <c r="A221" s="50"/>
    </row>
    <row r="222" spans="1:1" ht="21" customHeight="1">
      <c r="A222" s="50"/>
    </row>
    <row r="223" spans="1:1" ht="21" customHeight="1">
      <c r="A223" s="50"/>
    </row>
    <row r="224" spans="1:1" ht="21" customHeight="1">
      <c r="A224" s="50"/>
    </row>
    <row r="225" spans="1:1" ht="21" customHeight="1">
      <c r="A225" s="50"/>
    </row>
    <row r="226" spans="1:1" ht="21" customHeight="1">
      <c r="A226" s="50"/>
    </row>
    <row r="227" spans="1:1" ht="21" customHeight="1">
      <c r="A227" s="50"/>
    </row>
    <row r="228" spans="1:1" ht="21" customHeight="1">
      <c r="A228" s="50"/>
    </row>
    <row r="229" spans="1:1" ht="21" customHeight="1">
      <c r="A229" s="50"/>
    </row>
    <row r="230" spans="1:1" ht="21" customHeight="1">
      <c r="A230" s="50"/>
    </row>
    <row r="231" spans="1:1" ht="21" customHeight="1">
      <c r="A231" s="50"/>
    </row>
    <row r="232" spans="1:1" ht="21" customHeight="1">
      <c r="A232" s="50"/>
    </row>
    <row r="233" spans="1:1" ht="21" customHeight="1">
      <c r="A233" s="50"/>
    </row>
    <row r="234" spans="1:1" ht="21" customHeight="1">
      <c r="A234" s="50"/>
    </row>
    <row r="235" spans="1:1" ht="21" customHeight="1">
      <c r="A235" s="50"/>
    </row>
    <row r="236" spans="1:1" ht="21" customHeight="1">
      <c r="A236" s="50"/>
    </row>
    <row r="237" spans="1:1" ht="21" customHeight="1">
      <c r="A237" s="50"/>
    </row>
    <row r="238" spans="1:1" ht="21" customHeight="1">
      <c r="A238" s="50"/>
    </row>
    <row r="239" spans="1:1" ht="21" customHeight="1">
      <c r="A239" s="50"/>
    </row>
    <row r="240" spans="1:1" ht="21" customHeight="1">
      <c r="A240" s="50"/>
    </row>
    <row r="241" spans="1:1" ht="21" customHeight="1">
      <c r="A241" s="50"/>
    </row>
    <row r="242" spans="1:1" ht="21" customHeight="1">
      <c r="A242" s="50"/>
    </row>
    <row r="243" spans="1:1" ht="21" customHeight="1">
      <c r="A243" s="50"/>
    </row>
    <row r="244" spans="1:1" ht="21" customHeight="1">
      <c r="A244" s="50"/>
    </row>
    <row r="245" spans="1:1" ht="21" customHeight="1">
      <c r="A245" s="50"/>
    </row>
    <row r="246" spans="1:1" ht="21" customHeight="1">
      <c r="A246" s="50"/>
    </row>
    <row r="247" spans="1:1" ht="21" customHeight="1">
      <c r="A247" s="50"/>
    </row>
    <row r="248" spans="1:1" ht="21" customHeight="1">
      <c r="A248" s="50"/>
    </row>
    <row r="249" spans="1:1" ht="21" customHeight="1">
      <c r="A249" s="50"/>
    </row>
    <row r="250" spans="1:1" ht="21" customHeight="1">
      <c r="A250" s="50"/>
    </row>
    <row r="251" spans="1:1" ht="21" customHeight="1">
      <c r="A251" s="50"/>
    </row>
    <row r="252" spans="1:1" ht="21" customHeight="1">
      <c r="A252" s="50"/>
    </row>
    <row r="253" spans="1:1" ht="21" customHeight="1">
      <c r="A253" s="50"/>
    </row>
    <row r="254" spans="1:1" ht="21" customHeight="1">
      <c r="A254" s="50"/>
    </row>
    <row r="255" spans="1:1" ht="21" customHeight="1">
      <c r="A255" s="50"/>
    </row>
    <row r="256" spans="1:1" ht="21" customHeight="1">
      <c r="A256" s="50"/>
    </row>
    <row r="257" spans="1:1" ht="21" customHeight="1">
      <c r="A257" s="50"/>
    </row>
    <row r="258" spans="1:1" ht="21" customHeight="1">
      <c r="A258" s="50"/>
    </row>
    <row r="259" spans="1:1" ht="21" customHeight="1">
      <c r="A259" s="50"/>
    </row>
    <row r="260" spans="1:1" ht="21" customHeight="1">
      <c r="A260" s="50"/>
    </row>
    <row r="261" spans="1:1" ht="21" customHeight="1">
      <c r="A261" s="50"/>
    </row>
    <row r="262" spans="1:1" ht="21" customHeight="1">
      <c r="A262" s="50"/>
    </row>
    <row r="263" spans="1:1" ht="21" customHeight="1">
      <c r="A263" s="50"/>
    </row>
    <row r="264" spans="1:1" ht="21" customHeight="1">
      <c r="A264" s="50"/>
    </row>
    <row r="265" spans="1:1" ht="21" customHeight="1">
      <c r="A265" s="50"/>
    </row>
    <row r="266" spans="1:1" ht="21" customHeight="1">
      <c r="A266" s="50"/>
    </row>
    <row r="267" spans="1:1" ht="21" customHeight="1">
      <c r="A267" s="50"/>
    </row>
    <row r="268" spans="1:1" ht="21" customHeight="1">
      <c r="A268" s="50"/>
    </row>
    <row r="269" spans="1:1" ht="21" customHeight="1">
      <c r="A269" s="50"/>
    </row>
    <row r="270" spans="1:1" ht="21" customHeight="1">
      <c r="A270" s="50"/>
    </row>
    <row r="271" spans="1:1" ht="21" customHeight="1">
      <c r="A271" s="50"/>
    </row>
    <row r="272" spans="1:1" ht="21" customHeight="1">
      <c r="A272" s="50"/>
    </row>
    <row r="273" spans="1:1" ht="21" customHeight="1">
      <c r="A273" s="50"/>
    </row>
    <row r="274" spans="1:1" ht="21" customHeight="1">
      <c r="A274" s="50"/>
    </row>
    <row r="275" spans="1:1" ht="21" customHeight="1">
      <c r="A275" s="50"/>
    </row>
    <row r="276" spans="1:1" ht="21" customHeight="1">
      <c r="A276" s="50"/>
    </row>
    <row r="277" spans="1:1" ht="21" customHeight="1">
      <c r="A277" s="50"/>
    </row>
    <row r="278" spans="1:1" ht="21" customHeight="1">
      <c r="A278" s="50"/>
    </row>
    <row r="279" spans="1:1" ht="21" customHeight="1">
      <c r="A279" s="50"/>
    </row>
    <row r="280" spans="1:1" ht="21" customHeight="1">
      <c r="A280" s="50"/>
    </row>
    <row r="282" spans="1:1" ht="21" customHeight="1">
      <c r="A282" s="6"/>
    </row>
    <row r="283" spans="1:1" ht="21" customHeight="1">
      <c r="A283" s="6"/>
    </row>
    <row r="284" spans="1:1" ht="21" customHeight="1">
      <c r="A284" s="51"/>
    </row>
    <row r="285" spans="1:1" ht="21" customHeight="1">
      <c r="A285" s="6"/>
    </row>
    <row r="286" spans="1:1" ht="21" customHeight="1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ต.ค.</vt:lpstr>
      <vt:lpstr>พ.ย.</vt:lpstr>
      <vt:lpstr>ธ.ค.</vt:lpstr>
      <vt:lpstr>ม.ค.</vt:lpstr>
    </vt:vector>
  </TitlesOfParts>
  <Company>Bangkok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john1</cp:lastModifiedBy>
  <dcterms:created xsi:type="dcterms:W3CDTF">2022-12-16T07:23:36Z</dcterms:created>
  <dcterms:modified xsi:type="dcterms:W3CDTF">2025-03-18T03:21:47Z</dcterms:modified>
</cp:coreProperties>
</file>