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525" activeTab="11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F114" i="12" l="1"/>
  <c r="E114" i="12"/>
  <c r="E113" i="12"/>
  <c r="C113" i="12"/>
  <c r="E112" i="12"/>
  <c r="F110" i="12"/>
  <c r="E110" i="12"/>
  <c r="F109" i="12"/>
  <c r="E109" i="12"/>
  <c r="F108" i="12"/>
  <c r="E108" i="12"/>
  <c r="F107" i="12"/>
  <c r="E107" i="12"/>
  <c r="F106" i="12"/>
  <c r="E106" i="12"/>
  <c r="F105" i="12"/>
  <c r="E105" i="12"/>
  <c r="F104" i="12"/>
  <c r="E104" i="12"/>
  <c r="F103" i="12"/>
  <c r="F102" i="12"/>
  <c r="D101" i="12"/>
  <c r="F101" i="12" s="1"/>
  <c r="B101" i="12"/>
  <c r="F95" i="12"/>
  <c r="E95" i="12"/>
  <c r="F94" i="12"/>
  <c r="E94" i="12"/>
  <c r="F93" i="12"/>
  <c r="E93" i="12"/>
  <c r="F92" i="12"/>
  <c r="E92" i="12"/>
  <c r="F91" i="12"/>
  <c r="E91" i="12"/>
  <c r="F82" i="12"/>
  <c r="B82" i="12"/>
  <c r="E82" i="12" s="1"/>
  <c r="F81" i="12"/>
  <c r="E81" i="12"/>
  <c r="F80" i="12"/>
  <c r="E80" i="12"/>
  <c r="F79" i="12"/>
  <c r="E79" i="12"/>
  <c r="F78" i="12"/>
  <c r="E78" i="12"/>
  <c r="F77" i="12"/>
  <c r="E77" i="12"/>
  <c r="F76" i="12"/>
  <c r="E76" i="12"/>
  <c r="F75" i="12"/>
  <c r="F74" i="12"/>
  <c r="E74" i="12"/>
  <c r="F73" i="12"/>
  <c r="E73" i="12"/>
  <c r="F72" i="12"/>
  <c r="F71" i="12"/>
  <c r="E71" i="12"/>
  <c r="F70" i="12"/>
  <c r="E70" i="12"/>
  <c r="D68" i="12"/>
  <c r="F68" i="12" s="1"/>
  <c r="C68" i="12"/>
  <c r="B68" i="12"/>
  <c r="F67" i="12"/>
  <c r="E67" i="12"/>
  <c r="F65" i="12"/>
  <c r="B65" i="12"/>
  <c r="E65" i="12" s="1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E55" i="12"/>
  <c r="B55" i="12"/>
  <c r="F55" i="12" s="1"/>
  <c r="C54" i="12"/>
  <c r="F53" i="12"/>
  <c r="F52" i="12"/>
  <c r="E52" i="12"/>
  <c r="F51" i="12"/>
  <c r="D51" i="12"/>
  <c r="E51" i="12" s="1"/>
  <c r="C51" i="12"/>
  <c r="F50" i="12"/>
  <c r="D50" i="12"/>
  <c r="E50" i="12" s="1"/>
  <c r="C50" i="12"/>
  <c r="B48" i="12"/>
  <c r="B89" i="12" s="1"/>
  <c r="F42" i="12"/>
  <c r="F41" i="12"/>
  <c r="F40" i="12"/>
  <c r="F39" i="12"/>
  <c r="F38" i="12"/>
  <c r="E38" i="12"/>
  <c r="F37" i="12"/>
  <c r="E37" i="12"/>
  <c r="F36" i="12"/>
  <c r="E36" i="12"/>
  <c r="E35" i="12"/>
  <c r="F34" i="12"/>
  <c r="E34" i="12"/>
  <c r="F33" i="12"/>
  <c r="E33" i="12"/>
  <c r="F32" i="12"/>
  <c r="E32" i="12"/>
  <c r="F31" i="12"/>
  <c r="E31" i="12"/>
  <c r="F28" i="12"/>
  <c r="B28" i="12"/>
  <c r="E28" i="12" s="1"/>
  <c r="F27" i="12"/>
  <c r="E27" i="12"/>
  <c r="B27" i="12"/>
  <c r="F26" i="12"/>
  <c r="E26" i="12"/>
  <c r="F25" i="12"/>
  <c r="F24" i="12"/>
  <c r="F23" i="12"/>
  <c r="E23" i="12"/>
  <c r="F21" i="12"/>
  <c r="E21" i="12"/>
  <c r="F20" i="12"/>
  <c r="F19" i="12"/>
  <c r="E19" i="12"/>
  <c r="F18" i="12"/>
  <c r="E18" i="12"/>
  <c r="F16" i="12"/>
  <c r="E16" i="12"/>
  <c r="B16" i="12"/>
  <c r="F15" i="12"/>
  <c r="E15" i="12"/>
  <c r="F14" i="12"/>
  <c r="D14" i="12"/>
  <c r="E14" i="12" s="1"/>
  <c r="C14" i="12"/>
  <c r="F13" i="12"/>
  <c r="E13" i="12"/>
  <c r="F12" i="12"/>
  <c r="E12" i="12"/>
  <c r="F11" i="12"/>
  <c r="E11" i="12"/>
  <c r="F10" i="12"/>
  <c r="E10" i="12"/>
  <c r="F9" i="12"/>
  <c r="E9" i="12"/>
  <c r="E68" i="12" l="1"/>
  <c r="B83" i="12"/>
  <c r="E101" i="12"/>
  <c r="F114" i="11"/>
  <c r="E114" i="11"/>
  <c r="E113" i="11"/>
  <c r="C113" i="11"/>
  <c r="E112" i="11"/>
  <c r="F110" i="11"/>
  <c r="E110" i="11"/>
  <c r="F109" i="11"/>
  <c r="E109" i="11"/>
  <c r="F108" i="11"/>
  <c r="E108" i="11"/>
  <c r="F107" i="11"/>
  <c r="E107" i="11"/>
  <c r="F106" i="11"/>
  <c r="E106" i="11"/>
  <c r="F105" i="11"/>
  <c r="E105" i="11"/>
  <c r="F104" i="11"/>
  <c r="E104" i="11"/>
  <c r="F103" i="11"/>
  <c r="F102" i="11"/>
  <c r="D101" i="11"/>
  <c r="E101" i="11" s="1"/>
  <c r="B101" i="11"/>
  <c r="F101" i="11" s="1"/>
  <c r="F95" i="11"/>
  <c r="E95" i="11"/>
  <c r="F94" i="11"/>
  <c r="E94" i="11"/>
  <c r="F93" i="11"/>
  <c r="E93" i="11"/>
  <c r="F92" i="11"/>
  <c r="E92" i="11"/>
  <c r="F91" i="11"/>
  <c r="E91" i="11"/>
  <c r="E82" i="11"/>
  <c r="B82" i="11"/>
  <c r="F82" i="11" s="1"/>
  <c r="F81" i="11"/>
  <c r="E81" i="11"/>
  <c r="F80" i="11"/>
  <c r="E80" i="11"/>
  <c r="F79" i="11"/>
  <c r="E79" i="11"/>
  <c r="F78" i="11"/>
  <c r="E78" i="11"/>
  <c r="F77" i="11"/>
  <c r="E77" i="11"/>
  <c r="F76" i="11"/>
  <c r="E76" i="11"/>
  <c r="F75" i="11"/>
  <c r="F74" i="11"/>
  <c r="E74" i="11"/>
  <c r="F73" i="11"/>
  <c r="E73" i="11"/>
  <c r="F72" i="11"/>
  <c r="F71" i="11"/>
  <c r="E71" i="11"/>
  <c r="F70" i="11"/>
  <c r="E70" i="11"/>
  <c r="D68" i="11"/>
  <c r="F68" i="11" s="1"/>
  <c r="C68" i="11"/>
  <c r="B68" i="11"/>
  <c r="F67" i="11"/>
  <c r="E67" i="11"/>
  <c r="E65" i="11"/>
  <c r="B65" i="11"/>
  <c r="F65" i="11" s="1"/>
  <c r="F63" i="11"/>
  <c r="E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B55" i="11"/>
  <c r="F55" i="11" s="1"/>
  <c r="C54" i="11"/>
  <c r="F53" i="11"/>
  <c r="F52" i="11"/>
  <c r="E52" i="11"/>
  <c r="F51" i="11"/>
  <c r="E51" i="11"/>
  <c r="D51" i="11"/>
  <c r="C51" i="11"/>
  <c r="F50" i="11"/>
  <c r="E50" i="11"/>
  <c r="D50" i="11"/>
  <c r="C50" i="11"/>
  <c r="B48" i="11"/>
  <c r="B89" i="11" s="1"/>
  <c r="F42" i="11"/>
  <c r="F41" i="11"/>
  <c r="F40" i="11"/>
  <c r="F39" i="11"/>
  <c r="F38" i="11"/>
  <c r="E38" i="11"/>
  <c r="F37" i="11"/>
  <c r="E37" i="11"/>
  <c r="F36" i="11"/>
  <c r="E36" i="11"/>
  <c r="E35" i="11"/>
  <c r="F34" i="11"/>
  <c r="E34" i="11"/>
  <c r="F33" i="11"/>
  <c r="E33" i="11"/>
  <c r="F32" i="11"/>
  <c r="E32" i="11"/>
  <c r="F31" i="11"/>
  <c r="E31" i="11"/>
  <c r="F27" i="11"/>
  <c r="B27" i="11"/>
  <c r="E27" i="11" s="1"/>
  <c r="F26" i="11"/>
  <c r="E26" i="11"/>
  <c r="F25" i="11"/>
  <c r="F24" i="11"/>
  <c r="F23" i="11"/>
  <c r="E23" i="11"/>
  <c r="F21" i="11"/>
  <c r="E21" i="11"/>
  <c r="F20" i="11"/>
  <c r="F19" i="11"/>
  <c r="E19" i="11"/>
  <c r="F18" i="11"/>
  <c r="E18" i="11"/>
  <c r="F16" i="11"/>
  <c r="B16" i="11"/>
  <c r="B28" i="11" s="1"/>
  <c r="F15" i="11"/>
  <c r="E15" i="11"/>
  <c r="D14" i="11"/>
  <c r="E14" i="11" s="1"/>
  <c r="C14" i="11"/>
  <c r="F13" i="11"/>
  <c r="E13" i="11"/>
  <c r="F12" i="11"/>
  <c r="E12" i="11"/>
  <c r="F11" i="11"/>
  <c r="E11" i="11"/>
  <c r="F10" i="11"/>
  <c r="E10" i="11"/>
  <c r="F9" i="11"/>
  <c r="E9" i="11"/>
  <c r="F83" i="12" l="1"/>
  <c r="E83" i="12"/>
  <c r="E28" i="11"/>
  <c r="F28" i="11"/>
  <c r="F14" i="11"/>
  <c r="E16" i="11"/>
  <c r="E55" i="11"/>
  <c r="E68" i="11"/>
  <c r="B83" i="11"/>
  <c r="F41" i="10"/>
  <c r="F38" i="10"/>
  <c r="F39" i="10"/>
  <c r="F40" i="10"/>
  <c r="F42" i="10"/>
  <c r="F114" i="10"/>
  <c r="E114" i="10"/>
  <c r="E113" i="10"/>
  <c r="C113" i="10"/>
  <c r="E112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F102" i="10"/>
  <c r="D101" i="10"/>
  <c r="F101" i="10" s="1"/>
  <c r="B101" i="10"/>
  <c r="F95" i="10"/>
  <c r="E95" i="10"/>
  <c r="F94" i="10"/>
  <c r="E94" i="10"/>
  <c r="F93" i="10"/>
  <c r="E93" i="10"/>
  <c r="F92" i="10"/>
  <c r="E92" i="10"/>
  <c r="F91" i="10"/>
  <c r="E91" i="10"/>
  <c r="B89" i="10"/>
  <c r="F82" i="10"/>
  <c r="B82" i="10"/>
  <c r="E82" i="10" s="1"/>
  <c r="F81" i="10"/>
  <c r="E81" i="10"/>
  <c r="F80" i="10"/>
  <c r="E80" i="10"/>
  <c r="F79" i="10"/>
  <c r="E79" i="10"/>
  <c r="F78" i="10"/>
  <c r="F77" i="10"/>
  <c r="E77" i="10"/>
  <c r="F76" i="10"/>
  <c r="E76" i="10"/>
  <c r="F75" i="10"/>
  <c r="F74" i="10"/>
  <c r="E74" i="10"/>
  <c r="F73" i="10"/>
  <c r="E73" i="10"/>
  <c r="F72" i="10"/>
  <c r="F71" i="10"/>
  <c r="E71" i="10"/>
  <c r="F70" i="10"/>
  <c r="E70" i="10"/>
  <c r="D68" i="10"/>
  <c r="F68" i="10" s="1"/>
  <c r="C68" i="10"/>
  <c r="B68" i="10"/>
  <c r="F67" i="10"/>
  <c r="E67" i="10"/>
  <c r="B65" i="10"/>
  <c r="F65" i="10" s="1"/>
  <c r="F63" i="10"/>
  <c r="E63" i="10"/>
  <c r="F62" i="10"/>
  <c r="E62" i="10"/>
  <c r="F61" i="10"/>
  <c r="E61" i="10"/>
  <c r="F60" i="10"/>
  <c r="E60" i="10"/>
  <c r="F59" i="10"/>
  <c r="E59" i="10"/>
  <c r="F58" i="10"/>
  <c r="E58" i="10"/>
  <c r="F57" i="10"/>
  <c r="E57" i="10"/>
  <c r="B55" i="10"/>
  <c r="F55" i="10" s="1"/>
  <c r="C54" i="10"/>
  <c r="F53" i="10"/>
  <c r="F52" i="10"/>
  <c r="E52" i="10"/>
  <c r="D51" i="10"/>
  <c r="F51" i="10" s="1"/>
  <c r="C51" i="10"/>
  <c r="D50" i="10"/>
  <c r="F50" i="10" s="1"/>
  <c r="C50" i="10"/>
  <c r="B48" i="10"/>
  <c r="E38" i="10"/>
  <c r="F37" i="10"/>
  <c r="E37" i="10"/>
  <c r="F36" i="10"/>
  <c r="E36" i="10"/>
  <c r="E35" i="10"/>
  <c r="F34" i="10"/>
  <c r="E34" i="10"/>
  <c r="F33" i="10"/>
  <c r="E33" i="10"/>
  <c r="F32" i="10"/>
  <c r="E32" i="10"/>
  <c r="F31" i="10"/>
  <c r="E31" i="10"/>
  <c r="B27" i="10"/>
  <c r="F27" i="10" s="1"/>
  <c r="F26" i="10"/>
  <c r="E26" i="10"/>
  <c r="F25" i="10"/>
  <c r="F24" i="10"/>
  <c r="F23" i="10"/>
  <c r="E23" i="10"/>
  <c r="F21" i="10"/>
  <c r="E21" i="10"/>
  <c r="F20" i="10"/>
  <c r="F19" i="10"/>
  <c r="E19" i="10"/>
  <c r="F18" i="10"/>
  <c r="E18" i="10"/>
  <c r="B16" i="10"/>
  <c r="B28" i="10" s="1"/>
  <c r="F15" i="10"/>
  <c r="E15" i="10"/>
  <c r="F14" i="10"/>
  <c r="E14" i="10"/>
  <c r="D14" i="10"/>
  <c r="C14" i="10"/>
  <c r="F13" i="10"/>
  <c r="E13" i="10"/>
  <c r="F12" i="10"/>
  <c r="E12" i="10"/>
  <c r="F11" i="10"/>
  <c r="E11" i="10"/>
  <c r="F10" i="10"/>
  <c r="E10" i="10"/>
  <c r="F9" i="10"/>
  <c r="E9" i="10"/>
  <c r="F83" i="11" l="1"/>
  <c r="E83" i="11"/>
  <c r="F28" i="10"/>
  <c r="E28" i="10"/>
  <c r="E16" i="10"/>
  <c r="E27" i="10"/>
  <c r="E55" i="10"/>
  <c r="E68" i="10"/>
  <c r="B83" i="10"/>
  <c r="E101" i="10"/>
  <c r="F16" i="10"/>
  <c r="E50" i="10"/>
  <c r="E51" i="10"/>
  <c r="E65" i="10"/>
  <c r="E78" i="10"/>
  <c r="F114" i="9"/>
  <c r="E114" i="9"/>
  <c r="E113" i="9"/>
  <c r="C113" i="9"/>
  <c r="E112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4" i="9"/>
  <c r="E104" i="9"/>
  <c r="F103" i="9"/>
  <c r="F102" i="9"/>
  <c r="F101" i="9"/>
  <c r="D101" i="9"/>
  <c r="E101" i="9" s="1"/>
  <c r="B101" i="9"/>
  <c r="F95" i="9"/>
  <c r="E95" i="9"/>
  <c r="E94" i="9"/>
  <c r="F93" i="9"/>
  <c r="E93" i="9"/>
  <c r="F92" i="9"/>
  <c r="E92" i="9"/>
  <c r="F91" i="9"/>
  <c r="E91" i="9"/>
  <c r="B82" i="9"/>
  <c r="F82" i="9" s="1"/>
  <c r="F81" i="9"/>
  <c r="E81" i="9"/>
  <c r="F80" i="9"/>
  <c r="E80" i="9"/>
  <c r="F79" i="9"/>
  <c r="E79" i="9"/>
  <c r="F78" i="9"/>
  <c r="E78" i="9"/>
  <c r="D78" i="9"/>
  <c r="F77" i="9"/>
  <c r="E77" i="9"/>
  <c r="F76" i="9"/>
  <c r="E76" i="9"/>
  <c r="F75" i="9"/>
  <c r="F74" i="9"/>
  <c r="E74" i="9"/>
  <c r="F73" i="9"/>
  <c r="E73" i="9"/>
  <c r="F72" i="9"/>
  <c r="F71" i="9"/>
  <c r="E71" i="9"/>
  <c r="F70" i="9"/>
  <c r="E70" i="9"/>
  <c r="D68" i="9"/>
  <c r="C68" i="9"/>
  <c r="B68" i="9"/>
  <c r="F67" i="9"/>
  <c r="E67" i="9"/>
  <c r="F65" i="9"/>
  <c r="E65" i="9"/>
  <c r="B65" i="9"/>
  <c r="F63" i="9"/>
  <c r="E63" i="9"/>
  <c r="F62" i="9"/>
  <c r="E62" i="9"/>
  <c r="F61" i="9"/>
  <c r="E61" i="9"/>
  <c r="F60" i="9"/>
  <c r="E60" i="9"/>
  <c r="F59" i="9"/>
  <c r="E59" i="9"/>
  <c r="F58" i="9"/>
  <c r="E58" i="9"/>
  <c r="F57" i="9"/>
  <c r="E57" i="9"/>
  <c r="F55" i="9"/>
  <c r="E55" i="9"/>
  <c r="B55" i="9"/>
  <c r="C54" i="9"/>
  <c r="F53" i="9"/>
  <c r="F52" i="9"/>
  <c r="E52" i="9"/>
  <c r="F51" i="9"/>
  <c r="E51" i="9"/>
  <c r="D51" i="9"/>
  <c r="C51" i="9"/>
  <c r="F50" i="9"/>
  <c r="E50" i="9"/>
  <c r="D50" i="9"/>
  <c r="C50" i="9"/>
  <c r="B48" i="9"/>
  <c r="B89" i="9" s="1"/>
  <c r="F40" i="9"/>
  <c r="F39" i="9"/>
  <c r="F38" i="9"/>
  <c r="E38" i="9"/>
  <c r="F37" i="9"/>
  <c r="E37" i="9"/>
  <c r="F36" i="9"/>
  <c r="E36" i="9"/>
  <c r="E35" i="9"/>
  <c r="F34" i="9"/>
  <c r="E34" i="9"/>
  <c r="F33" i="9"/>
  <c r="E33" i="9"/>
  <c r="F32" i="9"/>
  <c r="E32" i="9"/>
  <c r="F31" i="9"/>
  <c r="E31" i="9"/>
  <c r="B28" i="9"/>
  <c r="E28" i="9" s="1"/>
  <c r="F27" i="9"/>
  <c r="B27" i="9"/>
  <c r="E27" i="9" s="1"/>
  <c r="F26" i="9"/>
  <c r="E26" i="9"/>
  <c r="F25" i="9"/>
  <c r="F24" i="9"/>
  <c r="F23" i="9"/>
  <c r="E23" i="9"/>
  <c r="F21" i="9"/>
  <c r="E21" i="9"/>
  <c r="F20" i="9"/>
  <c r="F19" i="9"/>
  <c r="E19" i="9"/>
  <c r="F18" i="9"/>
  <c r="E18" i="9"/>
  <c r="F16" i="9"/>
  <c r="B16" i="9"/>
  <c r="E16" i="9" s="1"/>
  <c r="F15" i="9"/>
  <c r="E15" i="9"/>
  <c r="D14" i="9"/>
  <c r="E14" i="9" s="1"/>
  <c r="C14" i="9"/>
  <c r="F13" i="9"/>
  <c r="E13" i="9"/>
  <c r="F12" i="9"/>
  <c r="E12" i="9"/>
  <c r="F11" i="9"/>
  <c r="E11" i="9"/>
  <c r="F10" i="9"/>
  <c r="E10" i="9"/>
  <c r="F9" i="9"/>
  <c r="E9" i="9"/>
  <c r="F83" i="10" l="1"/>
  <c r="E83" i="10"/>
  <c r="F68" i="9"/>
  <c r="E82" i="9"/>
  <c r="F14" i="9"/>
  <c r="F28" i="9"/>
  <c r="E68" i="9"/>
  <c r="B83" i="9"/>
  <c r="F94" i="9"/>
  <c r="F114" i="8"/>
  <c r="E114" i="8"/>
  <c r="E113" i="8"/>
  <c r="C113" i="8"/>
  <c r="E112" i="8"/>
  <c r="F110" i="8"/>
  <c r="E110" i="8"/>
  <c r="F109" i="8"/>
  <c r="E109" i="8"/>
  <c r="F108" i="8"/>
  <c r="E108" i="8"/>
  <c r="F107" i="8"/>
  <c r="E107" i="8"/>
  <c r="F106" i="8"/>
  <c r="E106" i="8"/>
  <c r="F105" i="8"/>
  <c r="E105" i="8"/>
  <c r="F104" i="8"/>
  <c r="E104" i="8"/>
  <c r="F103" i="8"/>
  <c r="F102" i="8"/>
  <c r="F101" i="8"/>
  <c r="E101" i="8"/>
  <c r="D101" i="8"/>
  <c r="B101" i="8"/>
  <c r="F95" i="8"/>
  <c r="E95" i="8"/>
  <c r="F94" i="8"/>
  <c r="E94" i="8"/>
  <c r="D94" i="8"/>
  <c r="F93" i="8"/>
  <c r="E93" i="8"/>
  <c r="F92" i="8"/>
  <c r="E92" i="8"/>
  <c r="F91" i="8"/>
  <c r="E91" i="8"/>
  <c r="B89" i="8"/>
  <c r="B83" i="8"/>
  <c r="F83" i="8" s="1"/>
  <c r="F82" i="8"/>
  <c r="E82" i="8"/>
  <c r="B82" i="8"/>
  <c r="F81" i="8"/>
  <c r="E81" i="8"/>
  <c r="F80" i="8"/>
  <c r="E80" i="8"/>
  <c r="F79" i="8"/>
  <c r="E79" i="8"/>
  <c r="F78" i="8"/>
  <c r="E78" i="8"/>
  <c r="D78" i="8"/>
  <c r="F77" i="8"/>
  <c r="E77" i="8"/>
  <c r="F76" i="8"/>
  <c r="E76" i="8"/>
  <c r="F75" i="8"/>
  <c r="F74" i="8"/>
  <c r="E74" i="8"/>
  <c r="F73" i="8"/>
  <c r="E73" i="8"/>
  <c r="F72" i="8"/>
  <c r="F71" i="8"/>
  <c r="E71" i="8"/>
  <c r="F70" i="8"/>
  <c r="E70" i="8"/>
  <c r="D68" i="8"/>
  <c r="F68" i="8" s="1"/>
  <c r="C68" i="8"/>
  <c r="B68" i="8"/>
  <c r="F67" i="8"/>
  <c r="E67" i="8"/>
  <c r="F65" i="8"/>
  <c r="E65" i="8"/>
  <c r="B65" i="8"/>
  <c r="F63" i="8"/>
  <c r="E63" i="8"/>
  <c r="F62" i="8"/>
  <c r="E62" i="8"/>
  <c r="F61" i="8"/>
  <c r="E61" i="8"/>
  <c r="F60" i="8"/>
  <c r="E60" i="8"/>
  <c r="F59" i="8"/>
  <c r="E59" i="8"/>
  <c r="F58" i="8"/>
  <c r="E58" i="8"/>
  <c r="F57" i="8"/>
  <c r="E57" i="8"/>
  <c r="F55" i="8"/>
  <c r="E55" i="8"/>
  <c r="B55" i="8"/>
  <c r="C54" i="8"/>
  <c r="F53" i="8"/>
  <c r="F52" i="8"/>
  <c r="E52" i="8"/>
  <c r="F51" i="8"/>
  <c r="E51" i="8"/>
  <c r="D51" i="8"/>
  <c r="C51" i="8"/>
  <c r="F50" i="8"/>
  <c r="E50" i="8"/>
  <c r="D50" i="8"/>
  <c r="C50" i="8"/>
  <c r="B48" i="8"/>
  <c r="F40" i="8"/>
  <c r="F39" i="8"/>
  <c r="F38" i="8"/>
  <c r="E38" i="8"/>
  <c r="F37" i="8"/>
  <c r="E37" i="8"/>
  <c r="F36" i="8"/>
  <c r="E36" i="8"/>
  <c r="E35" i="8"/>
  <c r="F34" i="8"/>
  <c r="E34" i="8"/>
  <c r="F33" i="8"/>
  <c r="E33" i="8"/>
  <c r="F32" i="8"/>
  <c r="E32" i="8"/>
  <c r="F31" i="8"/>
  <c r="E31" i="8"/>
  <c r="F28" i="8"/>
  <c r="E28" i="8"/>
  <c r="B28" i="8"/>
  <c r="F27" i="8"/>
  <c r="E27" i="8"/>
  <c r="B27" i="8"/>
  <c r="F26" i="8"/>
  <c r="E26" i="8"/>
  <c r="F25" i="8"/>
  <c r="F24" i="8"/>
  <c r="F23" i="8"/>
  <c r="E23" i="8"/>
  <c r="F21" i="8"/>
  <c r="E21" i="8"/>
  <c r="F20" i="8"/>
  <c r="F19" i="8"/>
  <c r="E19" i="8"/>
  <c r="F18" i="8"/>
  <c r="E18" i="8"/>
  <c r="F16" i="8"/>
  <c r="E16" i="8"/>
  <c r="B16" i="8"/>
  <c r="F15" i="8"/>
  <c r="E15" i="8"/>
  <c r="F14" i="8"/>
  <c r="E14" i="8"/>
  <c r="D14" i="8"/>
  <c r="C14" i="8"/>
  <c r="F13" i="8"/>
  <c r="E13" i="8"/>
  <c r="F12" i="8"/>
  <c r="E12" i="8"/>
  <c r="F11" i="8"/>
  <c r="E11" i="8"/>
  <c r="F10" i="8"/>
  <c r="E10" i="8"/>
  <c r="F9" i="8"/>
  <c r="E9" i="8"/>
  <c r="F83" i="9" l="1"/>
  <c r="E83" i="9"/>
  <c r="E68" i="8"/>
  <c r="E83" i="8"/>
  <c r="F72" i="7"/>
  <c r="F53" i="7"/>
  <c r="F114" i="7"/>
  <c r="E114" i="7"/>
  <c r="E113" i="7"/>
  <c r="C113" i="7"/>
  <c r="E112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F102" i="7"/>
  <c r="D101" i="7"/>
  <c r="F101" i="7" s="1"/>
  <c r="B101" i="7"/>
  <c r="F95" i="7"/>
  <c r="E95" i="7"/>
  <c r="D94" i="7"/>
  <c r="E94" i="7" s="1"/>
  <c r="F93" i="7"/>
  <c r="E93" i="7"/>
  <c r="F92" i="7"/>
  <c r="E92" i="7"/>
  <c r="F91" i="7"/>
  <c r="E91" i="7"/>
  <c r="F82" i="7"/>
  <c r="E82" i="7"/>
  <c r="B82" i="7"/>
  <c r="F81" i="7"/>
  <c r="E81" i="7"/>
  <c r="F80" i="7"/>
  <c r="E80" i="7"/>
  <c r="F79" i="7"/>
  <c r="E79" i="7"/>
  <c r="D78" i="7"/>
  <c r="F78" i="7" s="1"/>
  <c r="F77" i="7"/>
  <c r="E77" i="7"/>
  <c r="F76" i="7"/>
  <c r="E76" i="7"/>
  <c r="F75" i="7"/>
  <c r="F74" i="7"/>
  <c r="E74" i="7"/>
  <c r="F73" i="7"/>
  <c r="E73" i="7"/>
  <c r="F71" i="7"/>
  <c r="E71" i="7"/>
  <c r="F70" i="7"/>
  <c r="E70" i="7"/>
  <c r="D68" i="7"/>
  <c r="F68" i="7" s="1"/>
  <c r="C68" i="7"/>
  <c r="B68" i="7"/>
  <c r="B83" i="7" s="1"/>
  <c r="F67" i="7"/>
  <c r="E67" i="7"/>
  <c r="F65" i="7"/>
  <c r="E65" i="7"/>
  <c r="B65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B55" i="7"/>
  <c r="F55" i="7" s="1"/>
  <c r="C54" i="7"/>
  <c r="F52" i="7"/>
  <c r="E52" i="7"/>
  <c r="F51" i="7"/>
  <c r="D51" i="7"/>
  <c r="E51" i="7" s="1"/>
  <c r="C51" i="7"/>
  <c r="F50" i="7"/>
  <c r="D50" i="7"/>
  <c r="E50" i="7" s="1"/>
  <c r="C50" i="7"/>
  <c r="B48" i="7"/>
  <c r="B89" i="7" s="1"/>
  <c r="F40" i="7"/>
  <c r="F39" i="7"/>
  <c r="F38" i="7"/>
  <c r="E38" i="7"/>
  <c r="F37" i="7"/>
  <c r="E37" i="7"/>
  <c r="F36" i="7"/>
  <c r="E36" i="7"/>
  <c r="E35" i="7"/>
  <c r="F34" i="7"/>
  <c r="E34" i="7"/>
  <c r="F33" i="7"/>
  <c r="E33" i="7"/>
  <c r="F32" i="7"/>
  <c r="E32" i="7"/>
  <c r="F31" i="7"/>
  <c r="E31" i="7"/>
  <c r="B28" i="7"/>
  <c r="F28" i="7" s="1"/>
  <c r="E27" i="7"/>
  <c r="B27" i="7"/>
  <c r="F27" i="7" s="1"/>
  <c r="F26" i="7"/>
  <c r="E26" i="7"/>
  <c r="F25" i="7"/>
  <c r="F24" i="7"/>
  <c r="F23" i="7"/>
  <c r="E23" i="7"/>
  <c r="F21" i="7"/>
  <c r="E21" i="7"/>
  <c r="F20" i="7"/>
  <c r="F19" i="7"/>
  <c r="E19" i="7"/>
  <c r="F18" i="7"/>
  <c r="E18" i="7"/>
  <c r="E16" i="7"/>
  <c r="B16" i="7"/>
  <c r="F16" i="7" s="1"/>
  <c r="F15" i="7"/>
  <c r="E15" i="7"/>
  <c r="D14" i="7"/>
  <c r="F14" i="7" s="1"/>
  <c r="C14" i="7"/>
  <c r="F13" i="7"/>
  <c r="E13" i="7"/>
  <c r="F12" i="7"/>
  <c r="E12" i="7"/>
  <c r="F11" i="7"/>
  <c r="E11" i="7"/>
  <c r="F10" i="7"/>
  <c r="E10" i="7"/>
  <c r="F9" i="7"/>
  <c r="E9" i="7"/>
  <c r="F83" i="7" l="1"/>
  <c r="E83" i="7"/>
  <c r="F94" i="7"/>
  <c r="E14" i="7"/>
  <c r="E28" i="7"/>
  <c r="E55" i="7"/>
  <c r="E68" i="7"/>
  <c r="E78" i="7"/>
  <c r="E101" i="7"/>
  <c r="F39" i="6"/>
  <c r="F40" i="6"/>
  <c r="F114" i="6" l="1"/>
  <c r="E114" i="6"/>
  <c r="E113" i="6"/>
  <c r="C113" i="6"/>
  <c r="E112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F102" i="6"/>
  <c r="D101" i="6"/>
  <c r="F101" i="6" s="1"/>
  <c r="B101" i="6"/>
  <c r="F95" i="6"/>
  <c r="E95" i="6"/>
  <c r="F94" i="6"/>
  <c r="D94" i="6"/>
  <c r="E94" i="6" s="1"/>
  <c r="F93" i="6"/>
  <c r="E93" i="6"/>
  <c r="F92" i="6"/>
  <c r="E92" i="6"/>
  <c r="F91" i="6"/>
  <c r="E91" i="6"/>
  <c r="E82" i="6"/>
  <c r="B82" i="6"/>
  <c r="F82" i="6" s="1"/>
  <c r="F81" i="6"/>
  <c r="E81" i="6"/>
  <c r="F80" i="6"/>
  <c r="E80" i="6"/>
  <c r="F79" i="6"/>
  <c r="E79" i="6"/>
  <c r="D78" i="6"/>
  <c r="F78" i="6" s="1"/>
  <c r="F77" i="6"/>
  <c r="E77" i="6"/>
  <c r="F76" i="6"/>
  <c r="E76" i="6"/>
  <c r="F75" i="6"/>
  <c r="F74" i="6"/>
  <c r="E74" i="6"/>
  <c r="F73" i="6"/>
  <c r="E73" i="6"/>
  <c r="F71" i="6"/>
  <c r="E71" i="6"/>
  <c r="F70" i="6"/>
  <c r="E70" i="6"/>
  <c r="D68" i="6"/>
  <c r="F68" i="6" s="1"/>
  <c r="C68" i="6"/>
  <c r="B68" i="6"/>
  <c r="F67" i="6"/>
  <c r="E67" i="6"/>
  <c r="E65" i="6"/>
  <c r="B65" i="6"/>
  <c r="F65" i="6" s="1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B55" i="6"/>
  <c r="F55" i="6" s="1"/>
  <c r="C54" i="6"/>
  <c r="F52" i="6"/>
  <c r="E52" i="6"/>
  <c r="F51" i="6"/>
  <c r="E51" i="6"/>
  <c r="D51" i="6"/>
  <c r="C51" i="6"/>
  <c r="F50" i="6"/>
  <c r="E50" i="6"/>
  <c r="D50" i="6"/>
  <c r="C50" i="6"/>
  <c r="B48" i="6"/>
  <c r="B89" i="6" s="1"/>
  <c r="F38" i="6"/>
  <c r="E38" i="6"/>
  <c r="F37" i="6"/>
  <c r="E37" i="6"/>
  <c r="F36" i="6"/>
  <c r="E36" i="6"/>
  <c r="E35" i="6"/>
  <c r="F34" i="6"/>
  <c r="E34" i="6"/>
  <c r="F33" i="6"/>
  <c r="E33" i="6"/>
  <c r="F32" i="6"/>
  <c r="E32" i="6"/>
  <c r="F31" i="6"/>
  <c r="E31" i="6"/>
  <c r="E27" i="6"/>
  <c r="B27" i="6"/>
  <c r="F27" i="6" s="1"/>
  <c r="F26" i="6"/>
  <c r="E26" i="6"/>
  <c r="F25" i="6"/>
  <c r="F24" i="6"/>
  <c r="F23" i="6"/>
  <c r="E23" i="6"/>
  <c r="F21" i="6"/>
  <c r="E21" i="6"/>
  <c r="F20" i="6"/>
  <c r="F19" i="6"/>
  <c r="E19" i="6"/>
  <c r="F18" i="6"/>
  <c r="E18" i="6"/>
  <c r="E16" i="6"/>
  <c r="B16" i="6"/>
  <c r="B28" i="6" s="1"/>
  <c r="F15" i="6"/>
  <c r="E15" i="6"/>
  <c r="F14" i="6"/>
  <c r="E14" i="6"/>
  <c r="D14" i="6"/>
  <c r="C14" i="6"/>
  <c r="F13" i="6"/>
  <c r="E13" i="6"/>
  <c r="F12" i="6"/>
  <c r="E12" i="6"/>
  <c r="F11" i="6"/>
  <c r="E11" i="6"/>
  <c r="F10" i="6"/>
  <c r="E10" i="6"/>
  <c r="F9" i="6"/>
  <c r="E9" i="6"/>
  <c r="E28" i="6" l="1"/>
  <c r="F28" i="6"/>
  <c r="B83" i="6"/>
  <c r="F16" i="6"/>
  <c r="E55" i="6"/>
  <c r="E68" i="6"/>
  <c r="E78" i="6"/>
  <c r="E101" i="6"/>
  <c r="F114" i="5"/>
  <c r="E114" i="5"/>
  <c r="E113" i="5"/>
  <c r="C113" i="5"/>
  <c r="E112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F102" i="5"/>
  <c r="D101" i="5"/>
  <c r="F101" i="5" s="1"/>
  <c r="B101" i="5"/>
  <c r="F95" i="5"/>
  <c r="E95" i="5"/>
  <c r="F94" i="5"/>
  <c r="E94" i="5"/>
  <c r="D94" i="5"/>
  <c r="F93" i="5"/>
  <c r="E93" i="5"/>
  <c r="F92" i="5"/>
  <c r="E92" i="5"/>
  <c r="F91" i="5"/>
  <c r="E91" i="5"/>
  <c r="B89" i="5"/>
  <c r="F82" i="5"/>
  <c r="B82" i="5"/>
  <c r="E82" i="5" s="1"/>
  <c r="F81" i="5"/>
  <c r="E81" i="5"/>
  <c r="F80" i="5"/>
  <c r="E80" i="5"/>
  <c r="F79" i="5"/>
  <c r="E79" i="5"/>
  <c r="D78" i="5"/>
  <c r="F78" i="5" s="1"/>
  <c r="F77" i="5"/>
  <c r="E77" i="5"/>
  <c r="F76" i="5"/>
  <c r="E76" i="5"/>
  <c r="F75" i="5"/>
  <c r="F74" i="5"/>
  <c r="E74" i="5"/>
  <c r="F73" i="5"/>
  <c r="E73" i="5"/>
  <c r="F71" i="5"/>
  <c r="E71" i="5"/>
  <c r="F70" i="5"/>
  <c r="E70" i="5"/>
  <c r="D68" i="5"/>
  <c r="F68" i="5" s="1"/>
  <c r="C68" i="5"/>
  <c r="B68" i="5"/>
  <c r="F67" i="5"/>
  <c r="E67" i="5"/>
  <c r="F65" i="5"/>
  <c r="B65" i="5"/>
  <c r="E65" i="5" s="1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B55" i="5"/>
  <c r="F55" i="5" s="1"/>
  <c r="C54" i="5"/>
  <c r="F52" i="5"/>
  <c r="E52" i="5"/>
  <c r="F51" i="5"/>
  <c r="E51" i="5"/>
  <c r="D51" i="5"/>
  <c r="C51" i="5"/>
  <c r="F50" i="5"/>
  <c r="E50" i="5"/>
  <c r="D50" i="5"/>
  <c r="C50" i="5"/>
  <c r="B48" i="5"/>
  <c r="F41" i="5"/>
  <c r="D41" i="5"/>
  <c r="F40" i="5"/>
  <c r="F39" i="5"/>
  <c r="F38" i="5"/>
  <c r="E38" i="5"/>
  <c r="F37" i="5"/>
  <c r="E37" i="5"/>
  <c r="F36" i="5"/>
  <c r="E36" i="5"/>
  <c r="E35" i="5"/>
  <c r="F34" i="5"/>
  <c r="E34" i="5"/>
  <c r="F33" i="5"/>
  <c r="E33" i="5"/>
  <c r="F32" i="5"/>
  <c r="E32" i="5"/>
  <c r="F31" i="5"/>
  <c r="E31" i="5"/>
  <c r="B27" i="5"/>
  <c r="F27" i="5" s="1"/>
  <c r="F26" i="5"/>
  <c r="E26" i="5"/>
  <c r="F25" i="5"/>
  <c r="F24" i="5"/>
  <c r="F23" i="5"/>
  <c r="E23" i="5"/>
  <c r="F21" i="5"/>
  <c r="E21" i="5"/>
  <c r="F20" i="5"/>
  <c r="F19" i="5"/>
  <c r="E19" i="5"/>
  <c r="F18" i="5"/>
  <c r="E18" i="5"/>
  <c r="B16" i="5"/>
  <c r="B28" i="5" s="1"/>
  <c r="F15" i="5"/>
  <c r="E15" i="5"/>
  <c r="F14" i="5"/>
  <c r="E14" i="5"/>
  <c r="D14" i="5"/>
  <c r="C14" i="5"/>
  <c r="F13" i="5"/>
  <c r="E13" i="5"/>
  <c r="F12" i="5"/>
  <c r="E12" i="5"/>
  <c r="F11" i="5"/>
  <c r="E11" i="5"/>
  <c r="F10" i="5"/>
  <c r="E10" i="5"/>
  <c r="F9" i="5"/>
  <c r="E9" i="5"/>
  <c r="F83" i="6" l="1"/>
  <c r="E83" i="6"/>
  <c r="F28" i="5"/>
  <c r="E28" i="5"/>
  <c r="E16" i="5"/>
  <c r="E27" i="5"/>
  <c r="B83" i="5"/>
  <c r="F16" i="5"/>
  <c r="E55" i="5"/>
  <c r="E68" i="5"/>
  <c r="E78" i="5"/>
  <c r="E101" i="5"/>
  <c r="F105" i="4"/>
  <c r="F104" i="4"/>
  <c r="F102" i="4"/>
  <c r="F103" i="4"/>
  <c r="F65" i="4"/>
  <c r="F39" i="4"/>
  <c r="F32" i="4"/>
  <c r="F25" i="4"/>
  <c r="F114" i="4"/>
  <c r="E114" i="4"/>
  <c r="E113" i="4"/>
  <c r="C113" i="4"/>
  <c r="E112" i="4"/>
  <c r="F110" i="4"/>
  <c r="E110" i="4"/>
  <c r="F109" i="4"/>
  <c r="E109" i="4"/>
  <c r="F108" i="4"/>
  <c r="E108" i="4"/>
  <c r="F107" i="4"/>
  <c r="E107" i="4"/>
  <c r="F106" i="4"/>
  <c r="E106" i="4"/>
  <c r="E105" i="4"/>
  <c r="E104" i="4"/>
  <c r="D101" i="4"/>
  <c r="F101" i="4" s="1"/>
  <c r="B101" i="4"/>
  <c r="F95" i="4"/>
  <c r="E94" i="4"/>
  <c r="D94" i="4"/>
  <c r="F94" i="4" s="1"/>
  <c r="F93" i="4"/>
  <c r="E93" i="4"/>
  <c r="F92" i="4"/>
  <c r="E92" i="4"/>
  <c r="F91" i="4"/>
  <c r="E91" i="4"/>
  <c r="B82" i="4"/>
  <c r="B83" i="4" s="1"/>
  <c r="F81" i="4"/>
  <c r="E81" i="4"/>
  <c r="F80" i="4"/>
  <c r="E80" i="4"/>
  <c r="F79" i="4"/>
  <c r="E79" i="4"/>
  <c r="F78" i="4"/>
  <c r="E78" i="4"/>
  <c r="D78" i="4"/>
  <c r="F77" i="4"/>
  <c r="E77" i="4"/>
  <c r="F76" i="4"/>
  <c r="E76" i="4"/>
  <c r="F75" i="4"/>
  <c r="F74" i="4"/>
  <c r="E74" i="4"/>
  <c r="F73" i="4"/>
  <c r="E73" i="4"/>
  <c r="F71" i="4"/>
  <c r="E71" i="4"/>
  <c r="F70" i="4"/>
  <c r="E70" i="4"/>
  <c r="D68" i="4"/>
  <c r="E68" i="4" s="1"/>
  <c r="C68" i="4"/>
  <c r="B68" i="4"/>
  <c r="F67" i="4"/>
  <c r="E67" i="4"/>
  <c r="E65" i="4"/>
  <c r="B65" i="4"/>
  <c r="F63" i="4"/>
  <c r="E63" i="4"/>
  <c r="F62" i="4"/>
  <c r="E62" i="4"/>
  <c r="F61" i="4"/>
  <c r="E61" i="4"/>
  <c r="F60" i="4"/>
  <c r="E60" i="4"/>
  <c r="F59" i="4"/>
  <c r="E59" i="4"/>
  <c r="F58" i="4"/>
  <c r="E58" i="4"/>
  <c r="F57" i="4"/>
  <c r="E57" i="4"/>
  <c r="B55" i="4"/>
  <c r="F55" i="4" s="1"/>
  <c r="C54" i="4"/>
  <c r="F52" i="4"/>
  <c r="E52" i="4"/>
  <c r="F51" i="4"/>
  <c r="D51" i="4"/>
  <c r="E51" i="4" s="1"/>
  <c r="C51" i="4"/>
  <c r="F50" i="4"/>
  <c r="D50" i="4"/>
  <c r="E50" i="4" s="1"/>
  <c r="C50" i="4"/>
  <c r="B48" i="4"/>
  <c r="B89" i="4" s="1"/>
  <c r="D41" i="4"/>
  <c r="F41" i="4" s="1"/>
  <c r="F40" i="4"/>
  <c r="F38" i="4"/>
  <c r="E38" i="4"/>
  <c r="F37" i="4"/>
  <c r="E37" i="4"/>
  <c r="F36" i="4"/>
  <c r="E36" i="4"/>
  <c r="E35" i="4"/>
  <c r="F34" i="4"/>
  <c r="E34" i="4"/>
  <c r="F33" i="4"/>
  <c r="E33" i="4"/>
  <c r="E32" i="4"/>
  <c r="F31" i="4"/>
  <c r="E31" i="4"/>
  <c r="B28" i="4"/>
  <c r="F28" i="4" s="1"/>
  <c r="E27" i="4"/>
  <c r="B27" i="4"/>
  <c r="F27" i="4" s="1"/>
  <c r="F26" i="4"/>
  <c r="E26" i="4"/>
  <c r="F24" i="4"/>
  <c r="F23" i="4"/>
  <c r="E23" i="4"/>
  <c r="F21" i="4"/>
  <c r="E21" i="4"/>
  <c r="F20" i="4"/>
  <c r="F19" i="4"/>
  <c r="E19" i="4"/>
  <c r="F18" i="4"/>
  <c r="E18" i="4"/>
  <c r="E16" i="4"/>
  <c r="B16" i="4"/>
  <c r="F16" i="4" s="1"/>
  <c r="F15" i="4"/>
  <c r="E15" i="4"/>
  <c r="D14" i="4"/>
  <c r="F14" i="4" s="1"/>
  <c r="C14" i="4"/>
  <c r="F13" i="4"/>
  <c r="E13" i="4"/>
  <c r="F12" i="4"/>
  <c r="E12" i="4"/>
  <c r="F11" i="4"/>
  <c r="E11" i="4"/>
  <c r="F10" i="4"/>
  <c r="E10" i="4"/>
  <c r="F9" i="4"/>
  <c r="E9" i="4"/>
  <c r="F83" i="5" l="1"/>
  <c r="E83" i="5"/>
  <c r="F68" i="4"/>
  <c r="F83" i="4"/>
  <c r="E83" i="4"/>
  <c r="E14" i="4"/>
  <c r="E28" i="4"/>
  <c r="E55" i="4"/>
  <c r="E82" i="4"/>
  <c r="E95" i="4"/>
  <c r="E101" i="4"/>
  <c r="F82" i="4"/>
  <c r="E32" i="3"/>
  <c r="E33" i="3"/>
  <c r="E34" i="3"/>
  <c r="E35" i="3"/>
  <c r="E36" i="3"/>
  <c r="E37" i="3"/>
  <c r="E38" i="3"/>
  <c r="F114" i="3"/>
  <c r="E114" i="3"/>
  <c r="E113" i="3"/>
  <c r="C113" i="3"/>
  <c r="E112" i="3"/>
  <c r="F110" i="3"/>
  <c r="E110" i="3"/>
  <c r="F109" i="3"/>
  <c r="E109" i="3"/>
  <c r="F108" i="3"/>
  <c r="E108" i="3"/>
  <c r="F107" i="3"/>
  <c r="E107" i="3"/>
  <c r="F106" i="3"/>
  <c r="E106" i="3"/>
  <c r="E105" i="3"/>
  <c r="E104" i="3"/>
  <c r="F101" i="3"/>
  <c r="D101" i="3"/>
  <c r="E101" i="3" s="1"/>
  <c r="B101" i="3"/>
  <c r="F94" i="3"/>
  <c r="D94" i="3"/>
  <c r="E94" i="3" s="1"/>
  <c r="F93" i="3"/>
  <c r="E93" i="3"/>
  <c r="F92" i="3"/>
  <c r="E92" i="3"/>
  <c r="F91" i="3"/>
  <c r="E91" i="3"/>
  <c r="B82" i="3"/>
  <c r="F82" i="3" s="1"/>
  <c r="F81" i="3"/>
  <c r="E81" i="3"/>
  <c r="F80" i="3"/>
  <c r="E80" i="3"/>
  <c r="F79" i="3"/>
  <c r="E79" i="3"/>
  <c r="D78" i="3"/>
  <c r="F78" i="3" s="1"/>
  <c r="F77" i="3"/>
  <c r="E77" i="3"/>
  <c r="F76" i="3"/>
  <c r="E76" i="3"/>
  <c r="F75" i="3"/>
  <c r="F74" i="3"/>
  <c r="E74" i="3"/>
  <c r="F73" i="3"/>
  <c r="E73" i="3"/>
  <c r="F71" i="3"/>
  <c r="E71" i="3"/>
  <c r="F70" i="3"/>
  <c r="E70" i="3"/>
  <c r="D68" i="3"/>
  <c r="E68" i="3" s="1"/>
  <c r="C68" i="3"/>
  <c r="B68" i="3"/>
  <c r="F67" i="3"/>
  <c r="E67" i="3"/>
  <c r="B65" i="3"/>
  <c r="E65" i="3" s="1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B55" i="3"/>
  <c r="F55" i="3" s="1"/>
  <c r="C54" i="3"/>
  <c r="F52" i="3"/>
  <c r="E52" i="3"/>
  <c r="D51" i="3"/>
  <c r="F51" i="3" s="1"/>
  <c r="C51" i="3"/>
  <c r="D50" i="3"/>
  <c r="F50" i="3" s="1"/>
  <c r="C50" i="3"/>
  <c r="B48" i="3"/>
  <c r="B89" i="3" s="1"/>
  <c r="D41" i="3"/>
  <c r="F41" i="3" s="1"/>
  <c r="F40" i="3"/>
  <c r="F38" i="3"/>
  <c r="F37" i="3"/>
  <c r="F36" i="3"/>
  <c r="F34" i="3"/>
  <c r="F33" i="3"/>
  <c r="F31" i="3"/>
  <c r="E31" i="3"/>
  <c r="B28" i="3"/>
  <c r="E28" i="3" s="1"/>
  <c r="B27" i="3"/>
  <c r="F27" i="3" s="1"/>
  <c r="F26" i="3"/>
  <c r="E26" i="3"/>
  <c r="F25" i="3"/>
  <c r="F24" i="3"/>
  <c r="F23" i="3"/>
  <c r="E23" i="3"/>
  <c r="F21" i="3"/>
  <c r="E21" i="3"/>
  <c r="F20" i="3"/>
  <c r="F19" i="3"/>
  <c r="E19" i="3"/>
  <c r="F18" i="3"/>
  <c r="E18" i="3"/>
  <c r="B16" i="3"/>
  <c r="F16" i="3" s="1"/>
  <c r="F15" i="3"/>
  <c r="E15" i="3"/>
  <c r="D14" i="3"/>
  <c r="F14" i="3" s="1"/>
  <c r="C14" i="3"/>
  <c r="F13" i="3"/>
  <c r="E13" i="3"/>
  <c r="F12" i="3"/>
  <c r="E12" i="3"/>
  <c r="F11" i="3"/>
  <c r="E11" i="3"/>
  <c r="F10" i="3"/>
  <c r="E10" i="3"/>
  <c r="F9" i="3"/>
  <c r="E9" i="3"/>
  <c r="F68" i="3" l="1"/>
  <c r="B83" i="3"/>
  <c r="E14" i="3"/>
  <c r="E55" i="3"/>
  <c r="E78" i="3"/>
  <c r="E16" i="3"/>
  <c r="E27" i="3"/>
  <c r="F28" i="3"/>
  <c r="E50" i="3"/>
  <c r="E51" i="3"/>
  <c r="E82" i="3"/>
  <c r="D95" i="3"/>
  <c r="E104" i="2"/>
  <c r="F83" i="2"/>
  <c r="F75" i="2"/>
  <c r="F40" i="2"/>
  <c r="F36" i="2"/>
  <c r="F24" i="2"/>
  <c r="F21" i="2"/>
  <c r="F20" i="2"/>
  <c r="F114" i="2"/>
  <c r="E114" i="2"/>
  <c r="E113" i="2"/>
  <c r="C113" i="2"/>
  <c r="E112" i="2"/>
  <c r="F110" i="2"/>
  <c r="E110" i="2"/>
  <c r="F109" i="2"/>
  <c r="E109" i="2"/>
  <c r="F108" i="2"/>
  <c r="E108" i="2"/>
  <c r="F107" i="2"/>
  <c r="E107" i="2"/>
  <c r="F106" i="2"/>
  <c r="E106" i="2"/>
  <c r="E105" i="2"/>
  <c r="F101" i="2"/>
  <c r="E101" i="2"/>
  <c r="D101" i="2"/>
  <c r="B101" i="2"/>
  <c r="C95" i="2"/>
  <c r="D94" i="2"/>
  <c r="D95" i="2" s="1"/>
  <c r="F93" i="2"/>
  <c r="E93" i="2"/>
  <c r="F92" i="2"/>
  <c r="E92" i="2"/>
  <c r="F91" i="2"/>
  <c r="E91" i="2"/>
  <c r="F82" i="2"/>
  <c r="E82" i="2"/>
  <c r="B82" i="2"/>
  <c r="F81" i="2"/>
  <c r="E81" i="2"/>
  <c r="F80" i="2"/>
  <c r="E80" i="2"/>
  <c r="F79" i="2"/>
  <c r="E79" i="2"/>
  <c r="D78" i="2"/>
  <c r="E78" i="2" s="1"/>
  <c r="F77" i="2"/>
  <c r="E77" i="2"/>
  <c r="F76" i="2"/>
  <c r="E76" i="2"/>
  <c r="F74" i="2"/>
  <c r="E74" i="2"/>
  <c r="F73" i="2"/>
  <c r="E73" i="2"/>
  <c r="F72" i="2"/>
  <c r="F71" i="2"/>
  <c r="E71" i="2"/>
  <c r="F70" i="2"/>
  <c r="E70" i="2"/>
  <c r="D68" i="2"/>
  <c r="F68" i="2" s="1"/>
  <c r="C68" i="2"/>
  <c r="B68" i="2"/>
  <c r="F67" i="2"/>
  <c r="E67" i="2"/>
  <c r="B65" i="2"/>
  <c r="E65" i="2" s="1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B55" i="2"/>
  <c r="F55" i="2" s="1"/>
  <c r="C54" i="2"/>
  <c r="F53" i="2"/>
  <c r="F52" i="2"/>
  <c r="E52" i="2"/>
  <c r="D51" i="2"/>
  <c r="E51" i="2" s="1"/>
  <c r="C51" i="2"/>
  <c r="D50" i="2"/>
  <c r="E50" i="2" s="1"/>
  <c r="C50" i="2"/>
  <c r="B48" i="2"/>
  <c r="B89" i="2" s="1"/>
  <c r="D41" i="2"/>
  <c r="F41" i="2" s="1"/>
  <c r="F38" i="2"/>
  <c r="E38" i="2"/>
  <c r="F37" i="2"/>
  <c r="E36" i="2"/>
  <c r="F34" i="2"/>
  <c r="E34" i="2"/>
  <c r="F33" i="2"/>
  <c r="E33" i="2"/>
  <c r="F32" i="2"/>
  <c r="E32" i="2"/>
  <c r="F31" i="2"/>
  <c r="E31" i="2"/>
  <c r="B28" i="2"/>
  <c r="F28" i="2" s="1"/>
  <c r="B27" i="2"/>
  <c r="F27" i="2" s="1"/>
  <c r="F26" i="2"/>
  <c r="E26" i="2"/>
  <c r="F25" i="2"/>
  <c r="F23" i="2"/>
  <c r="E23" i="2"/>
  <c r="E21" i="2"/>
  <c r="F19" i="2"/>
  <c r="E19" i="2"/>
  <c r="F18" i="2"/>
  <c r="E18" i="2"/>
  <c r="F16" i="2"/>
  <c r="B16" i="2"/>
  <c r="E16" i="2" s="1"/>
  <c r="F15" i="2"/>
  <c r="E15" i="2"/>
  <c r="D14" i="2"/>
  <c r="F14" i="2" s="1"/>
  <c r="C14" i="2"/>
  <c r="F13" i="2"/>
  <c r="E13" i="2"/>
  <c r="F12" i="2"/>
  <c r="E12" i="2"/>
  <c r="F11" i="2"/>
  <c r="E11" i="2"/>
  <c r="F10" i="2"/>
  <c r="E10" i="2"/>
  <c r="F9" i="2"/>
  <c r="E9" i="2"/>
  <c r="F83" i="3" l="1"/>
  <c r="E83" i="3"/>
  <c r="E95" i="3"/>
  <c r="F95" i="3"/>
  <c r="F51" i="2"/>
  <c r="F78" i="2"/>
  <c r="F94" i="2"/>
  <c r="F50" i="2"/>
  <c r="E94" i="2"/>
  <c r="F95" i="2"/>
  <c r="E95" i="2"/>
  <c r="E28" i="2"/>
  <c r="E14" i="2"/>
  <c r="E27" i="2"/>
  <c r="E55" i="2"/>
  <c r="E68" i="2"/>
  <c r="B83" i="2"/>
  <c r="E83" i="2" s="1"/>
  <c r="F114" i="1"/>
  <c r="E114" i="1"/>
  <c r="E113" i="1"/>
  <c r="C113" i="1"/>
  <c r="E112" i="1"/>
  <c r="F110" i="1"/>
  <c r="E110" i="1"/>
  <c r="F109" i="1"/>
  <c r="E109" i="1"/>
  <c r="F108" i="1"/>
  <c r="E108" i="1"/>
  <c r="F107" i="1"/>
  <c r="E107" i="1"/>
  <c r="F106" i="1"/>
  <c r="E106" i="1"/>
  <c r="E105" i="1"/>
  <c r="E104" i="1"/>
  <c r="E103" i="1"/>
  <c r="F101" i="1"/>
  <c r="E101" i="1"/>
  <c r="D101" i="1"/>
  <c r="B101" i="1"/>
  <c r="C95" i="1"/>
  <c r="D94" i="1"/>
  <c r="D95" i="1" s="1"/>
  <c r="F93" i="1"/>
  <c r="E93" i="1"/>
  <c r="F92" i="1"/>
  <c r="E92" i="1"/>
  <c r="F91" i="1"/>
  <c r="E91" i="1"/>
  <c r="F82" i="1"/>
  <c r="E82" i="1"/>
  <c r="B82" i="1"/>
  <c r="B83" i="1" s="1"/>
  <c r="E83" i="1" s="1"/>
  <c r="F81" i="1"/>
  <c r="E81" i="1"/>
  <c r="F80" i="1"/>
  <c r="E80" i="1"/>
  <c r="F79" i="1"/>
  <c r="E79" i="1"/>
  <c r="F78" i="1"/>
  <c r="E78" i="1"/>
  <c r="D78" i="1"/>
  <c r="F77" i="1"/>
  <c r="E77" i="1"/>
  <c r="F76" i="1"/>
  <c r="E76" i="1"/>
  <c r="F75" i="1"/>
  <c r="F74" i="1"/>
  <c r="E74" i="1"/>
  <c r="F73" i="1"/>
  <c r="E73" i="1"/>
  <c r="F72" i="1"/>
  <c r="F71" i="1"/>
  <c r="E71" i="1"/>
  <c r="F70" i="1"/>
  <c r="E70" i="1"/>
  <c r="D68" i="1"/>
  <c r="F68" i="1" s="1"/>
  <c r="C68" i="1"/>
  <c r="B68" i="1"/>
  <c r="F67" i="1"/>
  <c r="E67" i="1"/>
  <c r="F65" i="1"/>
  <c r="E65" i="1"/>
  <c r="B65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B55" i="1"/>
  <c r="F55" i="1" s="1"/>
  <c r="C54" i="1"/>
  <c r="F53" i="1"/>
  <c r="F52" i="1"/>
  <c r="E52" i="1"/>
  <c r="F51" i="1"/>
  <c r="E51" i="1"/>
  <c r="D51" i="1"/>
  <c r="C51" i="1"/>
  <c r="F50" i="1"/>
  <c r="E50" i="1"/>
  <c r="D50" i="1"/>
  <c r="C50" i="1"/>
  <c r="B48" i="1"/>
  <c r="B89" i="1" s="1"/>
  <c r="F41" i="1"/>
  <c r="D41" i="1"/>
  <c r="F40" i="1"/>
  <c r="F39" i="1"/>
  <c r="F38" i="1"/>
  <c r="E38" i="1"/>
  <c r="F37" i="1"/>
  <c r="E36" i="1"/>
  <c r="F35" i="1"/>
  <c r="F34" i="1"/>
  <c r="E34" i="1"/>
  <c r="F33" i="1"/>
  <c r="E33" i="1"/>
  <c r="F32" i="1"/>
  <c r="E32" i="1"/>
  <c r="F31" i="1"/>
  <c r="E31" i="1"/>
  <c r="B28" i="1"/>
  <c r="E28" i="1" s="1"/>
  <c r="B27" i="1"/>
  <c r="F27" i="1" s="1"/>
  <c r="F26" i="1"/>
  <c r="E26" i="1"/>
  <c r="F25" i="1"/>
  <c r="F24" i="1"/>
  <c r="F23" i="1"/>
  <c r="E23" i="1"/>
  <c r="E21" i="1"/>
  <c r="F20" i="1"/>
  <c r="F19" i="1"/>
  <c r="E19" i="1"/>
  <c r="F18" i="1"/>
  <c r="E18" i="1"/>
  <c r="F16" i="1"/>
  <c r="B16" i="1"/>
  <c r="E16" i="1" s="1"/>
  <c r="F15" i="1"/>
  <c r="E15" i="1"/>
  <c r="D14" i="1"/>
  <c r="F14" i="1" s="1"/>
  <c r="C14" i="1"/>
  <c r="F13" i="1"/>
  <c r="E13" i="1"/>
  <c r="F12" i="1"/>
  <c r="E12" i="1"/>
  <c r="F11" i="1"/>
  <c r="E11" i="1"/>
  <c r="F10" i="1"/>
  <c r="E10" i="1"/>
  <c r="F9" i="1"/>
  <c r="E9" i="1"/>
  <c r="E94" i="1" l="1"/>
  <c r="F94" i="1"/>
  <c r="F95" i="1"/>
  <c r="E95" i="1"/>
  <c r="E14" i="1"/>
  <c r="E27" i="1"/>
  <c r="F28" i="1"/>
  <c r="E55" i="1"/>
  <c r="E68" i="1"/>
</calcChain>
</file>

<file path=xl/sharedStrings.xml><?xml version="1.0" encoding="utf-8"?>
<sst xmlns="http://schemas.openxmlformats.org/spreadsheetml/2006/main" count="1969" uniqueCount="123">
  <si>
    <t>ยอดรายรับของกรุงเทพมหานคร</t>
  </si>
  <si>
    <t>ตุลาคม 2564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</si>
  <si>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</si>
  <si>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</si>
  <si>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</si>
  <si>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</si>
  <si>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</si>
  <si>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</si>
  <si>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-</t>
  </si>
  <si>
    <t>ต่ำกว่าประมาณการ</t>
  </si>
  <si>
    <t xml:space="preserve"> ก.  รายได้ประจำ</t>
  </si>
  <si>
    <t xml:space="preserve">  1. ภาษีอากร</t>
  </si>
  <si>
    <t xml:space="preserve">      กรุงเทพมหานครจัดเก็บเอง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</si>
  <si>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</si>
  <si>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</si>
  <si>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</si>
  <si>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</si>
  <si>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</si>
  <si>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</si>
  <si>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 -   ภาษีที่ดินและสิ่งปลูกสร้าง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</si>
  <si>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</si>
  <si>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</si>
  <si>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</si>
  <si>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</si>
  <si>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</si>
  <si>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</si>
  <si>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</si>
  <si>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</si>
  <si>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</si>
  <si>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</si>
  <si>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</si>
  <si>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</si>
  <si>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</si>
  <si>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</si>
  <si>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</si>
  <si>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</si>
  <si>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</si>
  <si>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</si>
  <si>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</si>
  <si>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</si>
  <si>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</si>
  <si>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</si>
  <si>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</si>
  <si>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</si>
  <si>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</si>
  <si>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ค่าธรรมเนียมกำจัดสิ่งปฎิกูล</t>
  </si>
  <si>
    <t xml:space="preserve">  -   ค่าธรรมเนียมกำจัดสิ่งปฎิกูลประเภทไขมัน</t>
  </si>
  <si>
    <t>-  2  -</t>
  </si>
  <si>
    <t xml:space="preserve"> ต่ำกว่าประมาณการ</t>
  </si>
  <si>
    <t>ค่าธรรมเนียม (ต่อ)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</si>
  <si>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</si>
  <si>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</si>
  <si>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ค่าธรรมเนียมเก็บขนมูลฝอยติดเชื้อ</t>
  </si>
  <si>
    <t xml:space="preserve">  -   ค่าธรรมเนียมรายปีและเงินเพิ่มฯสำหรับโรงงานจำพวกที่2</t>
  </si>
  <si>
    <t xml:space="preserve">  -   ค่าธรรมเนียมบำบัดน้ำเสีย</t>
  </si>
  <si>
    <t xml:space="preserve">รวมค่าธรรมเนียม </t>
  </si>
  <si>
    <t xml:space="preserve"> ค่าใบอนุญาต</t>
  </si>
  <si>
    <t xml:space="preserve">  -   ดำเนินกิจการที่เป็นอันตรายต่อสุขภาพในลักษณะที่เป็นการค้า</t>
  </si>
  <si>
    <t xml:space="preserve">  -   จัดตั้งสถานที่จำหน่ายอาหารและสถานที่สะสมอาหาร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</si>
  <si>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</si>
  <si>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</si>
  <si>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</si>
  <si>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</si>
  <si>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</si>
  <si>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</si>
  <si>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</si>
  <si>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</si>
  <si>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</si>
  <si>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</si>
  <si>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</si>
  <si>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</si>
  <si>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</si>
  <si>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</si>
  <si>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</si>
  <si>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</si>
  <si>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</si>
  <si>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</si>
  <si>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</si>
  <si>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</si>
  <si>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</si>
  <si>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</si>
  <si>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</si>
  <si>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</si>
  <si>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</si>
  <si>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</si>
  <si>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</si>
  <si>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</si>
  <si>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</si>
  <si>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</si>
  <si>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</si>
  <si>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</si>
  <si>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</si>
  <si>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</si>
  <si>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</si>
  <si>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</si>
  <si>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</si>
  <si>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</si>
  <si>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</si>
  <si>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</si>
  <si>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</si>
  <si>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</si>
  <si>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-   ชดใช้ค่าเสียหาย</t>
  </si>
  <si>
    <t xml:space="preserve">  -   ค่าจำหน่ายทรัพย์สิน / วัสดุชำรุด</t>
  </si>
  <si>
    <t xml:space="preserve">  -   ค่าปรับเกินสัญญา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</si>
  <si>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</si>
  <si>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</si>
  <si>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</si>
  <si>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</si>
  <si>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</si>
  <si>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</si>
  <si>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</si>
  <si>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>พฤศจิกายน 2564</t>
  </si>
  <si>
    <t>ปี 2565</t>
  </si>
  <si>
    <t>ธันวาคม 2564</t>
  </si>
  <si>
    <t>มกราคม 2565</t>
  </si>
  <si>
    <t>กุมภาพันธ์ 2565</t>
  </si>
  <si>
    <t>มีนาคม 2565</t>
  </si>
  <si>
    <t>เมษายน 2565</t>
  </si>
  <si>
    <t>พฤษภาคม 2565</t>
  </si>
  <si>
    <t>มิถุนายน 2565</t>
  </si>
  <si>
    <t>กรกฏาคม 2565</t>
  </si>
  <si>
    <t>สิงหาคม 2565</t>
  </si>
  <si>
    <t>กันยายน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</si>
</sst>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b/>
      <sz val="14"/>
      <color indexed="8"/>
      <name val="Angsana New"/>
      <family val="1"/>
    </font>
    <font>
      <sz val="16"/>
      <name val="Angsana New"/>
      <family val="1"/>
    </font>
    <font>
      <b/>
      <sz val="16"/>
      <color indexed="8"/>
      <name val="Angsana New"/>
      <family val="1"/>
    </font>
    <font>
      <sz val="14"/>
      <name val="Cordia New"/>
      <family val="2"/>
    </font>
    <font>
      <sz val="12"/>
      <name val="Angsana New"/>
      <family val="1"/>
    </font>
    <font>
      <b/>
      <sz val="14"/>
      <name val="Angsana New"/>
      <family val="1"/>
    </font>
    <font>
      <b/>
      <u val="double"/>
      <sz val="2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3" fillId="0" borderId="0" xfId="1" applyFont="1"/>
    <xf numFmtId="43" fontId="2" fillId="0" borderId="3" xfId="1" applyFont="1" applyBorder="1"/>
    <xf numFmtId="43" fontId="2" fillId="0" borderId="3" xfId="1" applyFont="1" applyBorder="1" applyAlignment="1">
      <alignment horizontal="center"/>
    </xf>
    <xf numFmtId="0" fontId="4" fillId="0" borderId="0" xfId="0" applyFont="1"/>
    <xf numFmtId="43" fontId="5" fillId="0" borderId="2" xfId="1" applyFont="1" applyBorder="1"/>
    <xf numFmtId="43" fontId="2" fillId="0" borderId="4" xfId="1" applyFont="1" applyBorder="1"/>
    <xf numFmtId="43" fontId="2" fillId="0" borderId="4" xfId="1" applyFont="1" applyBorder="1" applyAlignment="1">
      <alignment horizontal="center"/>
    </xf>
    <xf numFmtId="43" fontId="5" fillId="0" borderId="3" xfId="1" applyFont="1" applyBorder="1"/>
    <xf numFmtId="43" fontId="2" fillId="0" borderId="3" xfId="1" applyFont="1" applyBorder="1" applyAlignment="1">
      <alignment horizontal="right"/>
    </xf>
    <xf numFmtId="43" fontId="6" fillId="0" borderId="3" xfId="1" applyFont="1" applyBorder="1" applyAlignment="1">
      <alignment horizontal="center"/>
    </xf>
    <xf numFmtId="43" fontId="5" fillId="0" borderId="5" xfId="1" applyFont="1" applyBorder="1"/>
    <xf numFmtId="43" fontId="2" fillId="0" borderId="0" xfId="1" applyFont="1" applyBorder="1"/>
    <xf numFmtId="43" fontId="2" fillId="0" borderId="6" xfId="1" applyFont="1" applyBorder="1"/>
    <xf numFmtId="0" fontId="2" fillId="0" borderId="3" xfId="0" applyFont="1" applyBorder="1"/>
    <xf numFmtId="43" fontId="3" fillId="0" borderId="0" xfId="1" applyFont="1" applyBorder="1"/>
    <xf numFmtId="43" fontId="5" fillId="0" borderId="4" xfId="1" applyFont="1" applyBorder="1"/>
    <xf numFmtId="43" fontId="6" fillId="0" borderId="3" xfId="1" applyFont="1" applyBorder="1"/>
    <xf numFmtId="43" fontId="2" fillId="0" borderId="2" xfId="1" applyFont="1" applyBorder="1"/>
    <xf numFmtId="43" fontId="2" fillId="0" borderId="2" xfId="1" applyFont="1" applyBorder="1" applyAlignment="1">
      <alignment horizontal="center"/>
    </xf>
    <xf numFmtId="43" fontId="2" fillId="0" borderId="0" xfId="0" applyNumberFormat="1" applyFont="1"/>
    <xf numFmtId="43" fontId="2" fillId="0" borderId="0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0" xfId="0" applyFont="1"/>
    <xf numFmtId="0" fontId="2" fillId="0" borderId="1" xfId="0" applyFont="1" applyBorder="1"/>
    <xf numFmtId="0" fontId="6" fillId="0" borderId="3" xfId="0" applyFont="1" applyBorder="1"/>
    <xf numFmtId="43" fontId="6" fillId="0" borderId="1" xfId="1" applyFont="1" applyBorder="1"/>
    <xf numFmtId="43" fontId="6" fillId="0" borderId="1" xfId="1" applyFont="1" applyBorder="1" applyAlignment="1">
      <alignment horizontal="center"/>
    </xf>
    <xf numFmtId="43" fontId="2" fillId="0" borderId="1" xfId="1" applyFont="1" applyBorder="1" applyAlignment="1">
      <alignment horizontal="right"/>
    </xf>
    <xf numFmtId="43" fontId="2" fillId="0" borderId="2" xfId="1" applyFont="1" applyBorder="1" applyAlignment="1">
      <alignment horizontal="right"/>
    </xf>
    <xf numFmtId="43" fontId="2" fillId="0" borderId="7" xfId="1" applyFont="1" applyBorder="1" applyAlignment="1">
      <alignment horizontal="right"/>
    </xf>
    <xf numFmtId="0" fontId="6" fillId="0" borderId="2" xfId="0" applyFont="1" applyBorder="1"/>
    <xf numFmtId="0" fontId="2" fillId="0" borderId="4" xfId="0" applyFont="1" applyBorder="1"/>
    <xf numFmtId="0" fontId="2" fillId="0" borderId="2" xfId="0" applyFont="1" applyBorder="1"/>
    <xf numFmtId="43" fontId="2" fillId="0" borderId="4" xfId="1" applyFont="1" applyBorder="1" applyAlignment="1">
      <alignment horizontal="right"/>
    </xf>
    <xf numFmtId="43" fontId="8" fillId="0" borderId="0" xfId="2" applyFont="1" applyBorder="1" applyAlignment="1">
      <alignment horizontal="left"/>
    </xf>
    <xf numFmtId="0" fontId="2" fillId="0" borderId="0" xfId="0" applyFont="1"/>
    <xf numFmtId="39" fontId="9" fillId="2" borderId="0" xfId="1" applyNumberFormat="1" applyFont="1" applyFill="1" applyBorder="1"/>
    <xf numFmtId="43" fontId="10" fillId="0" borderId="0" xfId="1" applyFont="1" applyBorder="1" applyAlignment="1">
      <alignment horizontal="left"/>
    </xf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/>
    <xf numFmtId="39" fontId="3" fillId="0" borderId="0" xfId="0" applyNumberFormat="1" applyFont="1"/>
    <xf numFmtId="43" fontId="2" fillId="0" borderId="5" xfId="1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6%20&#3611;&#3619;&#3632;&#3592;&#3635;&#3648;&#3604;&#3639;&#3629;&#3609;64%20&#3617;&#3637;.&#3588;.%20(Wilaa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 refreshError="1">
        <row r="2">
          <cell r="A2">
            <v>44256</v>
          </cell>
        </row>
        <row r="77">
          <cell r="G77">
            <v>0</v>
          </cell>
          <cell r="AD77">
            <v>0</v>
          </cell>
          <cell r="AE77">
            <v>0</v>
          </cell>
          <cell r="AH77">
            <v>0</v>
          </cell>
        </row>
        <row r="79">
          <cell r="G79">
            <v>0</v>
          </cell>
          <cell r="AB79">
            <v>0</v>
          </cell>
          <cell r="AD79">
            <v>0</v>
          </cell>
          <cell r="AE79">
            <v>0</v>
          </cell>
          <cell r="AZ79">
            <v>0</v>
          </cell>
          <cell r="BH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286"/>
  <sheetViews>
    <sheetView workbookViewId="0">
      <selection activeCell="D11" sqref="D11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52" t="s">
        <v>0</v>
      </c>
      <c r="B1" s="52"/>
      <c r="C1" s="52"/>
      <c r="D1" s="52"/>
      <c r="E1" s="52"/>
      <c r="F1" s="52"/>
    </row>
    <row r="2" spans="1:7" ht="23.25" x14ac:dyDescent="0.45">
      <c r="A2" s="53" t="s">
        <v>1</v>
      </c>
      <c r="B2" s="53"/>
      <c r="C2" s="53"/>
      <c r="D2" s="53"/>
      <c r="E2" s="53"/>
      <c r="F2" s="53"/>
    </row>
    <row r="3" spans="1:7" ht="23.25" x14ac:dyDescent="0.45">
      <c r="A3" s="52"/>
      <c r="B3" s="52"/>
      <c r="C3" s="52"/>
      <c r="D3" s="52"/>
      <c r="E3" s="52"/>
      <c r="F3" s="52"/>
    </row>
    <row r="4" spans="1:7" ht="23.25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3.25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10000000</v>
      </c>
      <c r="C9" s="7">
        <v>245175.66</v>
      </c>
      <c r="D9" s="7">
        <v>245175.66</v>
      </c>
      <c r="E9" s="8" t="str">
        <f>IF(D9&gt;B9,"+","-")</f>
        <v>-</v>
      </c>
      <c r="F9" s="7">
        <f>ABS(D9-B9)</f>
        <v>9754824.3399999999</v>
      </c>
      <c r="G9" s="6"/>
    </row>
    <row r="10" spans="1:7" s="9" customFormat="1" ht="23.25" x14ac:dyDescent="0.5">
      <c r="A10" s="7" t="s">
        <v>14</v>
      </c>
      <c r="B10" s="7">
        <v>1100000000</v>
      </c>
      <c r="C10" s="7">
        <v>24824145.530000001</v>
      </c>
      <c r="D10" s="7">
        <v>24824145.530000001</v>
      </c>
      <c r="E10" s="8" t="str">
        <f t="shared" ref="E10:E16" si="0">IF(D10&gt;B10,"+","-")</f>
        <v>-</v>
      </c>
      <c r="F10" s="7">
        <f t="shared" ref="F10:F16" si="1">ABS(D10-B10)</f>
        <v>1075175854.47</v>
      </c>
      <c r="G10" s="6"/>
    </row>
    <row r="11" spans="1:7" ht="23.25" x14ac:dyDescent="0.5">
      <c r="A11" s="7" t="s">
        <v>15</v>
      </c>
      <c r="B11" s="7">
        <v>1140000000</v>
      </c>
      <c r="C11" s="7">
        <v>22757576.18</v>
      </c>
      <c r="D11" s="7">
        <v>22757576.18</v>
      </c>
      <c r="E11" s="8" t="str">
        <f t="shared" si="0"/>
        <v>-</v>
      </c>
      <c r="F11" s="7">
        <f t="shared" si="1"/>
        <v>1117242423.8199999</v>
      </c>
      <c r="G11" s="6"/>
    </row>
    <row r="12" spans="1:7" ht="23.25" x14ac:dyDescent="0.5">
      <c r="A12" s="7" t="s">
        <v>16</v>
      </c>
      <c r="B12" s="7">
        <v>1000000</v>
      </c>
      <c r="C12" s="7">
        <v>53654</v>
      </c>
      <c r="D12" s="7">
        <v>535654</v>
      </c>
      <c r="E12" s="8" t="str">
        <f t="shared" si="0"/>
        <v>-</v>
      </c>
      <c r="F12" s="7">
        <f t="shared" si="1"/>
        <v>464346</v>
      </c>
      <c r="G12" s="6"/>
    </row>
    <row r="13" spans="1:7" ht="23.25" x14ac:dyDescent="0.5">
      <c r="A13" s="7" t="s">
        <v>17</v>
      </c>
      <c r="B13" s="7">
        <v>225000000</v>
      </c>
      <c r="C13" s="7">
        <v>12770950.59</v>
      </c>
      <c r="D13" s="7">
        <v>12770950.59</v>
      </c>
      <c r="E13" s="8" t="str">
        <f t="shared" si="0"/>
        <v>-</v>
      </c>
      <c r="F13" s="7">
        <f t="shared" si="1"/>
        <v>212229049.41</v>
      </c>
      <c r="G13" s="6"/>
    </row>
    <row r="14" spans="1:7" ht="23.25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3.25" x14ac:dyDescent="0.5">
      <c r="A15" s="7" t="s">
        <v>19</v>
      </c>
      <c r="B15" s="10">
        <v>7500000000</v>
      </c>
      <c r="C15" s="7">
        <v>6708342.2999999998</v>
      </c>
      <c r="D15" s="7">
        <v>6708342.2999999998</v>
      </c>
      <c r="E15" s="8" t="str">
        <f>IF(D15&gt;B15,"+","-")</f>
        <v>-</v>
      </c>
      <c r="F15" s="7">
        <f>ABS(D15-B15)</f>
        <v>7493291657.6999998</v>
      </c>
      <c r="G15" s="6"/>
    </row>
    <row r="16" spans="1:7" ht="23.25" x14ac:dyDescent="0.5">
      <c r="A16" s="7" t="s">
        <v>20</v>
      </c>
      <c r="B16" s="11">
        <f>SUM(B9:B15)</f>
        <v>10000000000</v>
      </c>
      <c r="C16" s="11">
        <v>67359844.260000005</v>
      </c>
      <c r="D16" s="11">
        <v>67359844.260000005</v>
      </c>
      <c r="E16" s="12" t="str">
        <f t="shared" si="0"/>
        <v>-</v>
      </c>
      <c r="F16" s="11">
        <f t="shared" si="1"/>
        <v>9932640155.7399998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28200000000</v>
      </c>
      <c r="C18" s="7">
        <v>385792127.39999998</v>
      </c>
      <c r="D18" s="7">
        <v>385792127.39999998</v>
      </c>
      <c r="E18" s="8" t="str">
        <f t="shared" ref="E18:E27" si="2">IF(D18&gt;B18,"+","-")</f>
        <v>-</v>
      </c>
      <c r="F18" s="7">
        <f t="shared" ref="F18:F27" si="3">ABS(D18-B18)</f>
        <v>27814207872.599998</v>
      </c>
      <c r="G18" s="6"/>
    </row>
    <row r="19" spans="1:7" ht="23.25" x14ac:dyDescent="0.5">
      <c r="A19" s="7" t="s">
        <v>23</v>
      </c>
      <c r="B19" s="13">
        <v>13700000000</v>
      </c>
      <c r="C19" s="14">
        <v>471618978.61000001</v>
      </c>
      <c r="D19" s="7">
        <v>471618978.61000001</v>
      </c>
      <c r="E19" s="15" t="str">
        <f t="shared" si="2"/>
        <v>-</v>
      </c>
      <c r="F19" s="7">
        <f t="shared" si="3"/>
        <v>13228381021.389999</v>
      </c>
      <c r="G19" s="6"/>
    </row>
    <row r="20" spans="1:7" ht="23.25" x14ac:dyDescent="0.5">
      <c r="A20" s="7" t="s">
        <v>24</v>
      </c>
      <c r="B20" s="13">
        <v>4800000000</v>
      </c>
      <c r="C20" s="14" t="s">
        <v>8</v>
      </c>
      <c r="D20" s="14" t="s">
        <v>8</v>
      </c>
      <c r="E20" s="8" t="s">
        <v>8</v>
      </c>
      <c r="F20" s="7">
        <f>B20</f>
        <v>4800000000</v>
      </c>
      <c r="G20" s="6"/>
    </row>
    <row r="21" spans="1:7" ht="23.25" x14ac:dyDescent="0.5">
      <c r="A21" s="7" t="s">
        <v>25</v>
      </c>
      <c r="B21" s="16">
        <v>13300000000</v>
      </c>
      <c r="C21" s="14">
        <v>1300815463</v>
      </c>
      <c r="D21" s="17">
        <v>9265090427</v>
      </c>
      <c r="E21" s="8" t="str">
        <f t="shared" si="2"/>
        <v>-</v>
      </c>
      <c r="F21" s="18">
        <v>11999184537</v>
      </c>
      <c r="G21" s="6"/>
    </row>
    <row r="22" spans="1:7" ht="23.25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3.25" x14ac:dyDescent="0.5">
      <c r="A23" s="7" t="s">
        <v>27</v>
      </c>
      <c r="B23" s="13">
        <v>3850000000</v>
      </c>
      <c r="C23" s="7">
        <v>319712036.35000002</v>
      </c>
      <c r="D23" s="7">
        <v>319712036.35000002</v>
      </c>
      <c r="E23" s="8" t="str">
        <f>IF(D23&gt;B23,"+","-")</f>
        <v>-</v>
      </c>
      <c r="F23" s="7">
        <f>ABS(D23-B23)</f>
        <v>3530287963.6500001</v>
      </c>
      <c r="G23" s="6"/>
    </row>
    <row r="24" spans="1:7" ht="23.25" x14ac:dyDescent="0.5">
      <c r="A24" s="7" t="s">
        <v>28</v>
      </c>
      <c r="B24" s="7">
        <v>4800000</v>
      </c>
      <c r="C24" s="14" t="s">
        <v>8</v>
      </c>
      <c r="D24" s="14" t="s">
        <v>8</v>
      </c>
      <c r="E24" s="8" t="s">
        <v>8</v>
      </c>
      <c r="F24" s="7">
        <f>B24</f>
        <v>4800000</v>
      </c>
      <c r="G24" s="6"/>
    </row>
    <row r="25" spans="1:7" ht="23.25" x14ac:dyDescent="0.5">
      <c r="A25" s="7" t="s">
        <v>29</v>
      </c>
      <c r="B25" s="7">
        <v>200000</v>
      </c>
      <c r="C25" s="14" t="s">
        <v>8</v>
      </c>
      <c r="D25" s="14" t="s">
        <v>8</v>
      </c>
      <c r="E25" s="8" t="s">
        <v>8</v>
      </c>
      <c r="F25" s="7">
        <f>B25</f>
        <v>200000</v>
      </c>
      <c r="G25" s="6"/>
    </row>
    <row r="26" spans="1:7" ht="23.25" x14ac:dyDescent="0.5">
      <c r="A26" s="7" t="s">
        <v>30</v>
      </c>
      <c r="B26" s="7">
        <v>145000000</v>
      </c>
      <c r="C26" s="7">
        <v>527600</v>
      </c>
      <c r="D26" s="7">
        <v>527600</v>
      </c>
      <c r="E26" s="8" t="str">
        <f>IF(D26&gt;B26,"+","-")</f>
        <v>-</v>
      </c>
      <c r="F26" s="7">
        <f>ABS(D26-B26)</f>
        <v>144472400</v>
      </c>
      <c r="G26" s="6"/>
    </row>
    <row r="27" spans="1:7" ht="23.25" x14ac:dyDescent="0.5">
      <c r="A27" s="7" t="s">
        <v>31</v>
      </c>
      <c r="B27" s="21">
        <f>SUM(B18:B26)</f>
        <v>64000000000</v>
      </c>
      <c r="C27" s="21">
        <v>2478466205.3600001</v>
      </c>
      <c r="D27" s="21">
        <v>2478466205.3600001</v>
      </c>
      <c r="E27" s="12" t="str">
        <f t="shared" si="2"/>
        <v>-</v>
      </c>
      <c r="F27" s="11">
        <f t="shared" si="3"/>
        <v>61521533794.639999</v>
      </c>
      <c r="G27" s="6"/>
    </row>
    <row r="28" spans="1:7" ht="23.25" x14ac:dyDescent="0.5">
      <c r="A28" s="22" t="s">
        <v>32</v>
      </c>
      <c r="B28" s="23">
        <f>+B16+B27</f>
        <v>74000000000</v>
      </c>
      <c r="C28" s="23">
        <v>2545826049.6199999</v>
      </c>
      <c r="D28" s="23">
        <v>2545826049.6199999</v>
      </c>
      <c r="E28" s="24" t="str">
        <f>IF(D28&gt;B28,"+","-")</f>
        <v>-</v>
      </c>
      <c r="F28" s="23">
        <f>ABS(D28-B28)</f>
        <v>71454173950.380005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39207890</v>
      </c>
      <c r="D31" s="7">
        <v>39207890</v>
      </c>
      <c r="E31" s="8" t="str">
        <f t="shared" ref="E31:E36" si="4">IF(D31&gt;B31,"+","-")</f>
        <v>-</v>
      </c>
      <c r="F31" s="7">
        <f t="shared" ref="F31:F37" si="5">ABS(D31-B31)</f>
        <v>760792110</v>
      </c>
      <c r="G31" s="6"/>
    </row>
    <row r="32" spans="1:7" ht="23.25" x14ac:dyDescent="0.5">
      <c r="A32" s="7" t="s">
        <v>36</v>
      </c>
      <c r="B32" s="7">
        <v>42700000</v>
      </c>
      <c r="C32" s="7">
        <v>2143130</v>
      </c>
      <c r="D32" s="7">
        <v>2143130</v>
      </c>
      <c r="E32" s="8" t="str">
        <f t="shared" si="4"/>
        <v>-</v>
      </c>
      <c r="F32" s="7">
        <f t="shared" si="5"/>
        <v>40556870</v>
      </c>
      <c r="G32" s="6"/>
    </row>
    <row r="33" spans="1:7" ht="23.25" x14ac:dyDescent="0.5">
      <c r="A33" s="7" t="s">
        <v>37</v>
      </c>
      <c r="B33" s="7">
        <v>45000000</v>
      </c>
      <c r="C33" s="7">
        <v>4967076.5</v>
      </c>
      <c r="D33" s="7">
        <v>4967076.5</v>
      </c>
      <c r="E33" s="8" t="str">
        <f t="shared" si="4"/>
        <v>-</v>
      </c>
      <c r="F33" s="7">
        <f t="shared" si="5"/>
        <v>40032923.5</v>
      </c>
      <c r="G33" s="6"/>
    </row>
    <row r="34" spans="1:7" s="9" customFormat="1" ht="23.25" x14ac:dyDescent="0.5">
      <c r="A34" s="7" t="s">
        <v>38</v>
      </c>
      <c r="B34" s="7">
        <v>60000000</v>
      </c>
      <c r="C34" s="7">
        <v>2740376.79</v>
      </c>
      <c r="D34" s="7">
        <v>2740376.79</v>
      </c>
      <c r="E34" s="8" t="str">
        <f t="shared" si="4"/>
        <v>-</v>
      </c>
      <c r="F34" s="7">
        <f t="shared" si="5"/>
        <v>57259623.210000001</v>
      </c>
      <c r="G34" s="6"/>
    </row>
    <row r="35" spans="1:7" ht="23.25" x14ac:dyDescent="0.5">
      <c r="A35" s="7" t="s">
        <v>39</v>
      </c>
      <c r="B35" s="7">
        <v>10000</v>
      </c>
      <c r="C35" s="14" t="s">
        <v>8</v>
      </c>
      <c r="D35" s="14" t="s">
        <v>8</v>
      </c>
      <c r="E35" s="8" t="s">
        <v>8</v>
      </c>
      <c r="F35" s="7">
        <f>B35</f>
        <v>10000</v>
      </c>
      <c r="G35" s="6"/>
    </row>
    <row r="36" spans="1:7" ht="23.25" x14ac:dyDescent="0.5">
      <c r="A36" s="7" t="s">
        <v>40</v>
      </c>
      <c r="B36" s="7">
        <v>77000000</v>
      </c>
      <c r="C36" s="7">
        <v>66780</v>
      </c>
      <c r="D36" s="7">
        <v>66780</v>
      </c>
      <c r="E36" s="8" t="str">
        <f t="shared" si="4"/>
        <v>-</v>
      </c>
      <c r="F36" s="7">
        <v>57805839</v>
      </c>
      <c r="G36" s="6"/>
    </row>
    <row r="37" spans="1:7" ht="23.25" x14ac:dyDescent="0.5">
      <c r="A37" s="7" t="s">
        <v>41</v>
      </c>
      <c r="B37" s="25">
        <v>900000</v>
      </c>
      <c r="C37" s="7">
        <v>53900</v>
      </c>
      <c r="D37" s="7">
        <v>53900</v>
      </c>
      <c r="E37" s="8" t="s">
        <v>8</v>
      </c>
      <c r="F37" s="7">
        <f t="shared" si="5"/>
        <v>846100</v>
      </c>
      <c r="G37" s="6"/>
    </row>
    <row r="38" spans="1:7" ht="23.25" x14ac:dyDescent="0.5">
      <c r="A38" s="7" t="s">
        <v>42</v>
      </c>
      <c r="B38" s="25">
        <v>13000000</v>
      </c>
      <c r="C38" s="7">
        <v>812250</v>
      </c>
      <c r="D38" s="7">
        <v>812250</v>
      </c>
      <c r="E38" s="8" t="str">
        <f>IF(D38&gt;B38,"+","-")</f>
        <v>-</v>
      </c>
      <c r="F38" s="7">
        <f>ABS(D38-B38)</f>
        <v>12187750</v>
      </c>
      <c r="G38" s="6"/>
    </row>
    <row r="39" spans="1:7" s="9" customFormat="1" ht="23.25" x14ac:dyDescent="0.5">
      <c r="A39" s="7" t="s">
        <v>43</v>
      </c>
      <c r="B39" s="7">
        <v>310000</v>
      </c>
      <c r="C39" s="14" t="s">
        <v>8</v>
      </c>
      <c r="D39" s="14" t="s">
        <v>8</v>
      </c>
      <c r="E39" s="8" t="s">
        <v>8</v>
      </c>
      <c r="F39" s="7">
        <f>B39</f>
        <v>310000</v>
      </c>
      <c r="G39" s="6"/>
    </row>
    <row r="40" spans="1:7" s="9" customFormat="1" ht="23.25" x14ac:dyDescent="0.5">
      <c r="A40" s="7" t="s">
        <v>44</v>
      </c>
      <c r="B40" s="7">
        <v>80000</v>
      </c>
      <c r="C40" s="14" t="s">
        <v>8</v>
      </c>
      <c r="D40" s="14" t="s">
        <v>8</v>
      </c>
      <c r="E40" s="8" t="s">
        <v>8</v>
      </c>
      <c r="F40" s="7">
        <f>B40</f>
        <v>80000</v>
      </c>
      <c r="G40" s="6"/>
    </row>
    <row r="41" spans="1:7" s="9" customFormat="1" ht="23.25" x14ac:dyDescent="0.5">
      <c r="A41" s="7" t="s">
        <v>45</v>
      </c>
      <c r="B41" s="7">
        <v>42700000</v>
      </c>
      <c r="C41" s="14" t="s">
        <v>8</v>
      </c>
      <c r="D41" s="14">
        <f>+[1]ประจำเดือนรวมเช็คไม่ต้องคีย์!AB79</f>
        <v>0</v>
      </c>
      <c r="E41" s="8" t="s">
        <v>8</v>
      </c>
      <c r="F41" s="7">
        <f t="shared" ref="F41:F55" si="6">ABS(D41-B41)</f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3.25" x14ac:dyDescent="0.5">
      <c r="A43" s="23"/>
      <c r="B43" s="23"/>
      <c r="C43" s="23"/>
      <c r="D43" s="23"/>
      <c r="E43" s="24"/>
      <c r="F43" s="23"/>
      <c r="G43" s="6"/>
    </row>
    <row r="44" spans="1:7" ht="23.25" x14ac:dyDescent="0.5">
      <c r="A44" s="17"/>
      <c r="B44" s="25"/>
      <c r="C44" s="17"/>
      <c r="D44" s="17"/>
      <c r="E44" s="26"/>
      <c r="F44" s="17"/>
      <c r="G44" s="6"/>
    </row>
    <row r="45" spans="1:7" ht="23.25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3.25" x14ac:dyDescent="0.45">
      <c r="A46" s="52"/>
      <c r="B46" s="52"/>
      <c r="C46" s="52"/>
      <c r="D46" s="52"/>
      <c r="E46" s="52"/>
      <c r="F46" s="52"/>
      <c r="G46" s="6"/>
    </row>
    <row r="47" spans="1:7" s="9" customFormat="1" ht="23.25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3.25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si="6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6"/>
        <v>115000000</v>
      </c>
      <c r="G51" s="6"/>
    </row>
    <row r="52" spans="1:7" s="9" customFormat="1" ht="23.25" x14ac:dyDescent="0.5">
      <c r="A52" s="7" t="s">
        <v>52</v>
      </c>
      <c r="B52" s="7">
        <v>84000000</v>
      </c>
      <c r="C52" s="7">
        <v>15755700</v>
      </c>
      <c r="D52" s="7">
        <v>15755700</v>
      </c>
      <c r="E52" s="8" t="str">
        <f t="shared" si="7"/>
        <v>-</v>
      </c>
      <c r="F52" s="7">
        <f t="shared" si="6"/>
        <v>68244300</v>
      </c>
      <c r="G52" s="6"/>
    </row>
    <row r="53" spans="1:7" s="9" customFormat="1" ht="23.25" x14ac:dyDescent="0.5">
      <c r="A53" s="7" t="s">
        <v>53</v>
      </c>
      <c r="B53" s="7">
        <v>300000</v>
      </c>
      <c r="C53" s="14" t="s">
        <v>8</v>
      </c>
      <c r="D53" s="14" t="s">
        <v>8</v>
      </c>
      <c r="E53" s="8" t="s">
        <v>8</v>
      </c>
      <c r="F53" s="7">
        <f>B53</f>
        <v>300000</v>
      </c>
      <c r="G53" s="6"/>
    </row>
    <row r="54" spans="1:7" s="9" customFormat="1" ht="23.25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2214000000</v>
      </c>
      <c r="C55" s="11">
        <v>65747103.289999999</v>
      </c>
      <c r="D55" s="11">
        <v>65747103.289999999</v>
      </c>
      <c r="E55" s="12" t="str">
        <f t="shared" si="7"/>
        <v>-</v>
      </c>
      <c r="F55" s="11">
        <f t="shared" si="6"/>
        <v>2148252896.71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57</v>
      </c>
      <c r="B57" s="7">
        <v>133000000</v>
      </c>
      <c r="C57" s="7">
        <v>980026</v>
      </c>
      <c r="D57" s="7">
        <v>980026</v>
      </c>
      <c r="E57" s="8" t="str">
        <f>IF(D57&gt;B57,"+","-")</f>
        <v>-</v>
      </c>
      <c r="F57" s="7">
        <f>ABS(D57-B57)</f>
        <v>132019974</v>
      </c>
      <c r="G57" s="6"/>
    </row>
    <row r="58" spans="1:7" ht="23.25" x14ac:dyDescent="0.5">
      <c r="A58" s="7" t="s">
        <v>58</v>
      </c>
      <c r="B58" s="7">
        <v>20000000</v>
      </c>
      <c r="C58" s="7">
        <v>85048</v>
      </c>
      <c r="D58" s="7">
        <v>85048</v>
      </c>
      <c r="E58" s="8" t="str">
        <f t="shared" ref="E58:E63" si="8">IF(D58&gt;B58,"+","-")</f>
        <v>-</v>
      </c>
      <c r="F58" s="7">
        <f t="shared" ref="F58:F63" si="9">ABS(D58-B58)</f>
        <v>19914952</v>
      </c>
      <c r="G58" s="6"/>
    </row>
    <row r="59" spans="1:7" ht="23.25" x14ac:dyDescent="0.5">
      <c r="A59" s="7" t="s">
        <v>59</v>
      </c>
      <c r="B59" s="7">
        <v>200000</v>
      </c>
      <c r="C59" s="7">
        <v>2125</v>
      </c>
      <c r="D59" s="7">
        <v>2125</v>
      </c>
      <c r="E59" s="8" t="str">
        <f t="shared" si="8"/>
        <v>-</v>
      </c>
      <c r="F59" s="7">
        <f t="shared" si="9"/>
        <v>197875</v>
      </c>
      <c r="G59" s="6"/>
    </row>
    <row r="60" spans="1:7" ht="23.25" x14ac:dyDescent="0.5">
      <c r="A60" s="7" t="s">
        <v>60</v>
      </c>
      <c r="B60" s="7">
        <v>2200000</v>
      </c>
      <c r="C60" s="14">
        <v>28000</v>
      </c>
      <c r="D60" s="7">
        <v>28000</v>
      </c>
      <c r="E60" s="8" t="str">
        <f t="shared" si="8"/>
        <v>-</v>
      </c>
      <c r="F60" s="7">
        <f t="shared" si="9"/>
        <v>2172000</v>
      </c>
      <c r="G60" s="6"/>
    </row>
    <row r="61" spans="1:7" ht="23.25" x14ac:dyDescent="0.5">
      <c r="A61" s="7" t="s">
        <v>61</v>
      </c>
      <c r="B61" s="7">
        <v>300000</v>
      </c>
      <c r="C61" s="7">
        <v>18000</v>
      </c>
      <c r="D61" s="7">
        <v>18000</v>
      </c>
      <c r="E61" s="8" t="str">
        <f t="shared" si="8"/>
        <v>-</v>
      </c>
      <c r="F61" s="7">
        <f t="shared" si="9"/>
        <v>282000</v>
      </c>
      <c r="G61" s="6"/>
    </row>
    <row r="62" spans="1:7" ht="23.25" x14ac:dyDescent="0.5">
      <c r="A62" s="7" t="s">
        <v>62</v>
      </c>
      <c r="B62" s="7">
        <v>1300000</v>
      </c>
      <c r="C62" s="7">
        <v>13100</v>
      </c>
      <c r="D62" s="7">
        <v>13100</v>
      </c>
      <c r="E62" s="8" t="str">
        <f t="shared" si="8"/>
        <v>-</v>
      </c>
      <c r="F62" s="7">
        <f t="shared" si="9"/>
        <v>1286900</v>
      </c>
      <c r="G62" s="6"/>
    </row>
    <row r="63" spans="1:7" ht="23.25" x14ac:dyDescent="0.5">
      <c r="A63" s="7" t="s">
        <v>63</v>
      </c>
      <c r="B63" s="7">
        <v>13000000</v>
      </c>
      <c r="C63" s="7">
        <v>73919</v>
      </c>
      <c r="D63" s="7">
        <v>73919</v>
      </c>
      <c r="E63" s="8" t="str">
        <f t="shared" si="8"/>
        <v>-</v>
      </c>
      <c r="F63" s="7">
        <f t="shared" si="9"/>
        <v>12926081</v>
      </c>
      <c r="G63" s="6"/>
    </row>
    <row r="64" spans="1:7" ht="23.25" x14ac:dyDescent="0.5">
      <c r="A64" s="7" t="s">
        <v>64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170000000</v>
      </c>
      <c r="C65" s="11">
        <v>1200218</v>
      </c>
      <c r="D65" s="11">
        <v>1200218</v>
      </c>
      <c r="E65" s="12" t="str">
        <f>IF(D65&gt;B65,"+","-")</f>
        <v>-</v>
      </c>
      <c r="F65" s="11">
        <f>ABS(D65-B65)</f>
        <v>168799782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110000000</v>
      </c>
      <c r="C67" s="7">
        <v>4256014</v>
      </c>
      <c r="D67" s="7">
        <v>4256014</v>
      </c>
      <c r="E67" s="8" t="str">
        <f>IF(D67&gt;B67,"+","-")</f>
        <v>-</v>
      </c>
      <c r="F67" s="7">
        <f>ABS(D67-B67)</f>
        <v>105743986</v>
      </c>
      <c r="G67" s="6"/>
    </row>
    <row r="68" spans="1:7" s="9" customFormat="1" ht="23.25" x14ac:dyDescent="0.5">
      <c r="A68" s="7" t="s">
        <v>68</v>
      </c>
      <c r="B68" s="11">
        <f>+B67</f>
        <v>110000000</v>
      </c>
      <c r="C68" s="11">
        <f>C67</f>
        <v>4256014</v>
      </c>
      <c r="D68" s="11">
        <f>D67</f>
        <v>4256014</v>
      </c>
      <c r="E68" s="12" t="str">
        <f t="shared" ref="E68:E82" si="10">IF(D68&gt;B68,"+","-")</f>
        <v>-</v>
      </c>
      <c r="F68" s="11">
        <f>ABS(D68-B68)</f>
        <v>105743986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15000000</v>
      </c>
      <c r="C70" s="7">
        <v>30665</v>
      </c>
      <c r="D70" s="7">
        <v>30665</v>
      </c>
      <c r="E70" s="8" t="str">
        <f t="shared" si="10"/>
        <v>-</v>
      </c>
      <c r="F70" s="7">
        <f t="shared" ref="F70:F82" si="11">ABS(D70-B70)</f>
        <v>14969335</v>
      </c>
      <c r="G70" s="6"/>
    </row>
    <row r="71" spans="1:7" ht="23.25" x14ac:dyDescent="0.5">
      <c r="A71" s="7" t="s">
        <v>71</v>
      </c>
      <c r="B71" s="7">
        <v>500000</v>
      </c>
      <c r="C71" s="7">
        <v>21350</v>
      </c>
      <c r="D71" s="7">
        <v>21350</v>
      </c>
      <c r="E71" s="8" t="str">
        <f t="shared" si="10"/>
        <v>-</v>
      </c>
      <c r="F71" s="7">
        <f t="shared" si="11"/>
        <v>478650</v>
      </c>
      <c r="G71" s="6"/>
    </row>
    <row r="72" spans="1:7" s="9" customFormat="1" ht="23.25" x14ac:dyDescent="0.5">
      <c r="A72" s="7" t="s">
        <v>72</v>
      </c>
      <c r="B72" s="7">
        <v>1000000</v>
      </c>
      <c r="C72" s="14" t="s">
        <v>8</v>
      </c>
      <c r="D72" s="14" t="s">
        <v>8</v>
      </c>
      <c r="E72" s="8" t="s">
        <v>8</v>
      </c>
      <c r="F72" s="7">
        <f>B72</f>
        <v>1000000</v>
      </c>
      <c r="G72" s="6"/>
    </row>
    <row r="73" spans="1:7" ht="23.25" x14ac:dyDescent="0.5">
      <c r="A73" s="7" t="s">
        <v>73</v>
      </c>
      <c r="B73" s="7">
        <v>4000000</v>
      </c>
      <c r="C73" s="7">
        <v>831135</v>
      </c>
      <c r="D73" s="7">
        <v>831135</v>
      </c>
      <c r="E73" s="8" t="str">
        <f t="shared" si="10"/>
        <v>-</v>
      </c>
      <c r="F73" s="7">
        <f t="shared" si="11"/>
        <v>3168865</v>
      </c>
      <c r="G73" s="6"/>
    </row>
    <row r="74" spans="1:7" ht="23.25" x14ac:dyDescent="0.5">
      <c r="A74" s="7" t="s">
        <v>74</v>
      </c>
      <c r="B74" s="7">
        <v>4000000</v>
      </c>
      <c r="C74" s="14">
        <v>2200</v>
      </c>
      <c r="D74" s="7">
        <v>2200</v>
      </c>
      <c r="E74" s="8" t="str">
        <f t="shared" si="10"/>
        <v>-</v>
      </c>
      <c r="F74" s="7">
        <f t="shared" si="11"/>
        <v>3997800</v>
      </c>
      <c r="G74" s="6"/>
    </row>
    <row r="75" spans="1:7" ht="23.25" x14ac:dyDescent="0.5">
      <c r="A75" s="7" t="s">
        <v>75</v>
      </c>
      <c r="B75" s="7">
        <v>80000</v>
      </c>
      <c r="C75" s="14" t="s">
        <v>8</v>
      </c>
      <c r="D75" s="14" t="s">
        <v>8</v>
      </c>
      <c r="E75" s="8" t="s">
        <v>8</v>
      </c>
      <c r="F75" s="7">
        <f>B75</f>
        <v>80000</v>
      </c>
      <c r="G75" s="6"/>
    </row>
    <row r="76" spans="1:7" ht="23.25" x14ac:dyDescent="0.5">
      <c r="A76" s="7" t="s">
        <v>76</v>
      </c>
      <c r="B76" s="7">
        <v>6700000</v>
      </c>
      <c r="C76" s="7">
        <v>69600</v>
      </c>
      <c r="D76" s="7">
        <v>69600</v>
      </c>
      <c r="E76" s="8" t="str">
        <f>IF(D76&gt;B76,"+","-")</f>
        <v>-</v>
      </c>
      <c r="F76" s="7">
        <f>ABS(D76-B76)</f>
        <v>6630400</v>
      </c>
      <c r="G76" s="6"/>
    </row>
    <row r="77" spans="1:7" s="9" customFormat="1" ht="23.25" x14ac:dyDescent="0.5">
      <c r="A77" s="7" t="s">
        <v>77</v>
      </c>
      <c r="B77" s="7">
        <v>13000000</v>
      </c>
      <c r="C77" s="14">
        <v>824435</v>
      </c>
      <c r="D77" s="7">
        <v>824435</v>
      </c>
      <c r="E77" s="8" t="str">
        <f>IF(D77&gt;B77,"+","-")</f>
        <v>-</v>
      </c>
      <c r="F77" s="7">
        <f>ABS(D77-B77)</f>
        <v>12175565</v>
      </c>
      <c r="G77" s="6"/>
    </row>
    <row r="78" spans="1:7" ht="23.25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10000</v>
      </c>
      <c r="G78" s="6"/>
    </row>
    <row r="79" spans="1:7" ht="23.25" x14ac:dyDescent="0.5">
      <c r="A79" s="7" t="s">
        <v>79</v>
      </c>
      <c r="B79" s="7">
        <v>11500000</v>
      </c>
      <c r="C79" s="14">
        <v>609000</v>
      </c>
      <c r="D79" s="7">
        <v>609000</v>
      </c>
      <c r="E79" s="8" t="str">
        <f t="shared" si="10"/>
        <v>-</v>
      </c>
      <c r="F79" s="7">
        <f t="shared" si="11"/>
        <v>10891000</v>
      </c>
      <c r="G79" s="6"/>
    </row>
    <row r="80" spans="1:7" ht="23.25" x14ac:dyDescent="0.5">
      <c r="A80" s="7" t="s">
        <v>80</v>
      </c>
      <c r="B80" s="7">
        <v>150000</v>
      </c>
      <c r="C80" s="14">
        <v>4600</v>
      </c>
      <c r="D80" s="7">
        <v>4600</v>
      </c>
      <c r="E80" s="8" t="str">
        <f t="shared" si="10"/>
        <v>-</v>
      </c>
      <c r="F80" s="7">
        <f t="shared" si="11"/>
        <v>145400</v>
      </c>
      <c r="G80" s="6"/>
    </row>
    <row r="81" spans="1:7" ht="23.25" x14ac:dyDescent="0.5">
      <c r="A81" s="7" t="s">
        <v>81</v>
      </c>
      <c r="B81" s="7">
        <v>60000</v>
      </c>
      <c r="C81" s="14">
        <v>750</v>
      </c>
      <c r="D81" s="7">
        <v>750</v>
      </c>
      <c r="E81" s="8" t="str">
        <f t="shared" si="10"/>
        <v>-</v>
      </c>
      <c r="F81" s="7">
        <f t="shared" si="11"/>
        <v>59250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2393735</v>
      </c>
      <c r="D82" s="11">
        <v>2393735</v>
      </c>
      <c r="E82" s="12" t="str">
        <f t="shared" si="10"/>
        <v>-</v>
      </c>
      <c r="F82" s="11">
        <f t="shared" si="11"/>
        <v>53606265</v>
      </c>
      <c r="G82" s="6"/>
    </row>
    <row r="83" spans="1:7" ht="23.25" x14ac:dyDescent="0.5">
      <c r="A83" s="29" t="s">
        <v>83</v>
      </c>
      <c r="B83" s="23">
        <f>+B82+B68+B65+B55</f>
        <v>2550000000</v>
      </c>
      <c r="C83" s="23">
        <v>73597070.290000007</v>
      </c>
      <c r="D83" s="23">
        <v>7359707.29</v>
      </c>
      <c r="E83" s="24" t="str">
        <f>IF(D83&gt;B83,"+","-")</f>
        <v>-</v>
      </c>
      <c r="F83" s="23">
        <v>2476402929.71</v>
      </c>
      <c r="G83" s="6"/>
    </row>
    <row r="84" spans="1:7" ht="23.25" x14ac:dyDescent="0.5">
      <c r="A84" s="30"/>
      <c r="B84" s="17"/>
      <c r="C84" s="17"/>
      <c r="D84" s="17"/>
      <c r="E84" s="26"/>
      <c r="F84" s="17"/>
      <c r="G84" s="6"/>
    </row>
    <row r="85" spans="1:7" ht="23.25" x14ac:dyDescent="0.5">
      <c r="A85" s="30"/>
      <c r="B85" s="17"/>
      <c r="C85" s="17"/>
      <c r="D85" s="17"/>
      <c r="E85" s="26"/>
      <c r="F85" s="17"/>
      <c r="G85" s="6"/>
    </row>
    <row r="86" spans="1:7" ht="23.25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3.25" x14ac:dyDescent="0.45">
      <c r="A87" s="52"/>
      <c r="B87" s="52"/>
      <c r="C87" s="52"/>
      <c r="D87" s="52"/>
      <c r="E87" s="52"/>
      <c r="F87" s="52"/>
      <c r="G87" s="6"/>
    </row>
    <row r="88" spans="1:7" ht="23.25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3.25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3.25" x14ac:dyDescent="0.5">
      <c r="A90" s="31" t="s">
        <v>85</v>
      </c>
      <c r="B90" s="4"/>
      <c r="C90" s="4"/>
      <c r="D90" s="4"/>
      <c r="E90" s="5"/>
      <c r="F90" s="4"/>
      <c r="G90" s="6"/>
    </row>
    <row r="91" spans="1:7" ht="23.25" x14ac:dyDescent="0.5">
      <c r="A91" s="19" t="s">
        <v>86</v>
      </c>
      <c r="B91" s="7">
        <v>177000000</v>
      </c>
      <c r="C91" s="14">
        <v>9375784.2699999996</v>
      </c>
      <c r="D91" s="7">
        <v>9375784.2699999996</v>
      </c>
      <c r="E91" s="8" t="str">
        <f>IF(D91&gt;B91,"+","-")</f>
        <v>-</v>
      </c>
      <c r="F91" s="7">
        <f>ABS(D91-B91)</f>
        <v>167624215.72999999</v>
      </c>
      <c r="G91" s="6"/>
    </row>
    <row r="92" spans="1:7" ht="23.25" x14ac:dyDescent="0.5">
      <c r="A92" s="19" t="s">
        <v>87</v>
      </c>
      <c r="B92" s="7">
        <v>22965000</v>
      </c>
      <c r="C92" s="14">
        <v>2880</v>
      </c>
      <c r="D92" s="7">
        <v>2880</v>
      </c>
      <c r="E92" s="8" t="str">
        <f>IF(D92&gt;B92,"+","-")</f>
        <v>-</v>
      </c>
      <c r="F92" s="7">
        <f>ABS(D92-B92)</f>
        <v>22962120</v>
      </c>
      <c r="G92" s="6"/>
    </row>
    <row r="93" spans="1:7" ht="23.25" x14ac:dyDescent="0.5">
      <c r="A93" s="19" t="s">
        <v>88</v>
      </c>
      <c r="B93" s="7">
        <v>900000000</v>
      </c>
      <c r="C93" s="14">
        <v>40948204.32</v>
      </c>
      <c r="D93" s="7">
        <v>40948204.32</v>
      </c>
      <c r="E93" s="8" t="str">
        <f>IF(D93&gt;B93,"+","-")</f>
        <v>-</v>
      </c>
      <c r="F93" s="7">
        <f>ABS(D93-B93)</f>
        <v>859051795.67999995</v>
      </c>
      <c r="G93" s="6"/>
    </row>
    <row r="94" spans="1:7" ht="23.25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3.25" x14ac:dyDescent="0.5">
      <c r="A95" s="32" t="s">
        <v>90</v>
      </c>
      <c r="B95" s="11">
        <v>1100000000</v>
      </c>
      <c r="C95" s="11">
        <f>SUM(C91:C94)</f>
        <v>50326868.590000004</v>
      </c>
      <c r="D95" s="11">
        <f>SUM(D91:D94)</f>
        <v>50326868.590000004</v>
      </c>
      <c r="E95" s="12" t="str">
        <f>IF(D95&gt;B95,"+","-")</f>
        <v>-</v>
      </c>
      <c r="F95" s="11">
        <f>ABS(D95-B95)</f>
        <v>1049673131.41</v>
      </c>
      <c r="G95" s="6"/>
    </row>
    <row r="96" spans="1:7" ht="23.25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3.25" x14ac:dyDescent="0.5">
      <c r="A97" s="19" t="s">
        <v>92</v>
      </c>
      <c r="B97" s="7"/>
      <c r="C97" s="7"/>
      <c r="D97" s="7"/>
      <c r="E97" s="8"/>
      <c r="F97" s="7"/>
      <c r="G97" s="6"/>
    </row>
    <row r="98" spans="1:7" ht="23.25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3.25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3.25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3.25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 x14ac:dyDescent="0.5">
      <c r="A102" s="19" t="s">
        <v>97</v>
      </c>
      <c r="B102" s="4"/>
      <c r="C102" s="4"/>
      <c r="D102" s="4"/>
      <c r="E102" s="5"/>
      <c r="F102" s="7"/>
      <c r="G102" s="6"/>
    </row>
    <row r="103" spans="1:7" ht="23.25" x14ac:dyDescent="0.5">
      <c r="A103" s="19" t="s">
        <v>98</v>
      </c>
      <c r="B103" s="7">
        <v>22000000</v>
      </c>
      <c r="C103" s="7">
        <v>18649562.640000001</v>
      </c>
      <c r="D103" s="7">
        <v>18649562.640000001</v>
      </c>
      <c r="E103" s="8" t="str">
        <f t="shared" ref="E103:E110" si="12">IF(D103&gt;B103,"+","-")</f>
        <v>-</v>
      </c>
      <c r="F103" s="7">
        <v>201350437.36000001</v>
      </c>
      <c r="G103" s="6"/>
    </row>
    <row r="104" spans="1:7" ht="23.25" x14ac:dyDescent="0.5">
      <c r="A104" s="19" t="s">
        <v>99</v>
      </c>
      <c r="B104" s="7">
        <v>10000000</v>
      </c>
      <c r="C104" s="7">
        <v>314900</v>
      </c>
      <c r="D104" s="7">
        <v>314900</v>
      </c>
      <c r="E104" s="8" t="str">
        <f t="shared" si="12"/>
        <v>-</v>
      </c>
      <c r="F104" s="7">
        <v>9685100</v>
      </c>
      <c r="G104" s="6"/>
    </row>
    <row r="105" spans="1:7" ht="23.25" x14ac:dyDescent="0.5">
      <c r="A105" s="19" t="s">
        <v>100</v>
      </c>
      <c r="B105" s="7">
        <v>960000000</v>
      </c>
      <c r="C105" s="7">
        <v>334332847.88999999</v>
      </c>
      <c r="D105" s="7">
        <v>334332847.88999999</v>
      </c>
      <c r="E105" s="8" t="str">
        <f>IF(D105&gt;B105,"+","-")</f>
        <v>-</v>
      </c>
      <c r="F105" s="7">
        <v>625667152.11000001</v>
      </c>
      <c r="G105" s="6"/>
    </row>
    <row r="106" spans="1:7" ht="23.25" x14ac:dyDescent="0.5">
      <c r="A106" s="19" t="s">
        <v>101</v>
      </c>
      <c r="B106" s="7">
        <v>20000000</v>
      </c>
      <c r="C106" s="7">
        <v>539503.04</v>
      </c>
      <c r="D106" s="7">
        <v>539503.04</v>
      </c>
      <c r="E106" s="8" t="str">
        <f t="shared" si="12"/>
        <v>-</v>
      </c>
      <c r="F106" s="7">
        <f t="shared" ref="F106:F110" si="13">ABS(D106-B106)</f>
        <v>19460496.960000001</v>
      </c>
      <c r="G106" s="6"/>
    </row>
    <row r="107" spans="1:7" ht="23.25" x14ac:dyDescent="0.5">
      <c r="A107" s="19" t="s">
        <v>102</v>
      </c>
      <c r="B107" s="7">
        <v>40000000</v>
      </c>
      <c r="C107" s="7">
        <v>53293</v>
      </c>
      <c r="D107" s="7">
        <v>53293</v>
      </c>
      <c r="E107" s="8" t="str">
        <f t="shared" si="12"/>
        <v>-</v>
      </c>
      <c r="F107" s="7">
        <f t="shared" si="13"/>
        <v>39946707</v>
      </c>
      <c r="G107" s="6"/>
    </row>
    <row r="108" spans="1:7" ht="23.25" x14ac:dyDescent="0.5">
      <c r="A108" s="19" t="s">
        <v>103</v>
      </c>
      <c r="B108" s="7">
        <v>50000000</v>
      </c>
      <c r="C108" s="7">
        <v>186033.86</v>
      </c>
      <c r="D108" s="7">
        <v>186033.86</v>
      </c>
      <c r="E108" s="8" t="str">
        <f>IF(D108&gt;B108,"+","-")</f>
        <v>-</v>
      </c>
      <c r="F108" s="7">
        <f>ABS(D108-B108)</f>
        <v>49813966.140000001</v>
      </c>
      <c r="G108" s="6"/>
    </row>
    <row r="109" spans="1:7" ht="23.25" x14ac:dyDescent="0.5">
      <c r="A109" s="38" t="s">
        <v>104</v>
      </c>
      <c r="B109" s="11">
        <v>1300000000</v>
      </c>
      <c r="C109" s="11">
        <v>354076140.43000001</v>
      </c>
      <c r="D109" s="11">
        <v>354076140.43000001</v>
      </c>
      <c r="E109" s="12" t="str">
        <f t="shared" si="12"/>
        <v>-</v>
      </c>
      <c r="F109" s="11">
        <f t="shared" si="13"/>
        <v>945923859.56999993</v>
      </c>
      <c r="G109" s="6"/>
    </row>
    <row r="110" spans="1:7" ht="23.25" x14ac:dyDescent="0.5">
      <c r="A110" s="39" t="s">
        <v>105</v>
      </c>
      <c r="B110" s="11">
        <v>79000000000</v>
      </c>
      <c r="C110" s="11">
        <v>3023826128.9299998</v>
      </c>
      <c r="D110" s="11">
        <v>3023826128.9299998</v>
      </c>
      <c r="E110" s="12" t="str">
        <f t="shared" si="12"/>
        <v>-</v>
      </c>
      <c r="F110" s="11">
        <f t="shared" si="13"/>
        <v>75976173871.070007</v>
      </c>
      <c r="G110" s="6"/>
    </row>
    <row r="111" spans="1:7" ht="23.25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3.25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3.25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3.25" x14ac:dyDescent="0.5">
      <c r="A114" s="39" t="s">
        <v>109</v>
      </c>
      <c r="B114" s="11">
        <v>79000000000</v>
      </c>
      <c r="C114" s="11">
        <v>3023826128.9299998</v>
      </c>
      <c r="D114" s="11">
        <v>3023826128.9299998</v>
      </c>
      <c r="E114" s="12" t="str">
        <f>IF(D114&gt;B114,"+","-")</f>
        <v>-</v>
      </c>
      <c r="F114" s="11">
        <f>ABS(D114-B114)</f>
        <v>75976173871.070007</v>
      </c>
    </row>
    <row r="115" spans="1:6" ht="23.25" x14ac:dyDescent="0.5">
      <c r="A115" s="42" t="s">
        <v>110</v>
      </c>
      <c r="B115" s="43"/>
      <c r="C115" s="43"/>
      <c r="D115" s="44"/>
      <c r="E115" s="43"/>
      <c r="F115" s="43"/>
    </row>
    <row r="116" spans="1:6" ht="29.25" x14ac:dyDescent="0.6">
      <c r="A116" s="45"/>
      <c r="B116" s="46"/>
      <c r="C116" s="6"/>
      <c r="E116" s="47"/>
      <c r="F116" s="48"/>
    </row>
    <row r="117" spans="1:6" ht="23.25" x14ac:dyDescent="0.5">
      <c r="A117" s="43"/>
      <c r="C117" s="46"/>
      <c r="D117" s="46"/>
      <c r="E117" s="47"/>
      <c r="F117" s="48"/>
    </row>
    <row r="118" spans="1:6" ht="23.25" x14ac:dyDescent="0.5">
      <c r="B118" s="46"/>
      <c r="E118" s="47"/>
      <c r="F118" s="48"/>
    </row>
    <row r="122" spans="1:6" x14ac:dyDescent="0.45">
      <c r="C122" s="46"/>
      <c r="D122" s="46"/>
    </row>
    <row r="196" spans="1:1" x14ac:dyDescent="0.45">
      <c r="A196" s="49"/>
    </row>
    <row r="197" spans="1:1" x14ac:dyDescent="0.45">
      <c r="A197" s="49"/>
    </row>
    <row r="198" spans="1:1" x14ac:dyDescent="0.45">
      <c r="A198" s="49"/>
    </row>
    <row r="199" spans="1:1" x14ac:dyDescent="0.45">
      <c r="A199" s="49"/>
    </row>
    <row r="200" spans="1:1" x14ac:dyDescent="0.45">
      <c r="A200" s="49"/>
    </row>
    <row r="201" spans="1:1" x14ac:dyDescent="0.45">
      <c r="A201" s="49"/>
    </row>
    <row r="202" spans="1:1" x14ac:dyDescent="0.45">
      <c r="A202" s="49"/>
    </row>
    <row r="203" spans="1:1" x14ac:dyDescent="0.45">
      <c r="A203" s="49"/>
    </row>
    <row r="204" spans="1:1" x14ac:dyDescent="0.45">
      <c r="A204" s="49"/>
    </row>
    <row r="205" spans="1:1" x14ac:dyDescent="0.45">
      <c r="A205" s="49"/>
    </row>
    <row r="206" spans="1:1" x14ac:dyDescent="0.45">
      <c r="A206" s="49"/>
    </row>
    <row r="207" spans="1:1" x14ac:dyDescent="0.45">
      <c r="A207" s="49"/>
    </row>
    <row r="208" spans="1:1" x14ac:dyDescent="0.45">
      <c r="A208" s="49"/>
    </row>
    <row r="209" spans="1:1" x14ac:dyDescent="0.45">
      <c r="A209" s="49"/>
    </row>
    <row r="210" spans="1:1" x14ac:dyDescent="0.45">
      <c r="A210" s="49"/>
    </row>
    <row r="211" spans="1:1" x14ac:dyDescent="0.45">
      <c r="A211" s="49"/>
    </row>
    <row r="212" spans="1:1" x14ac:dyDescent="0.45">
      <c r="A212" s="49"/>
    </row>
    <row r="213" spans="1:1" x14ac:dyDescent="0.45">
      <c r="A213" s="49"/>
    </row>
    <row r="214" spans="1:1" x14ac:dyDescent="0.45">
      <c r="A214" s="49"/>
    </row>
    <row r="215" spans="1:1" x14ac:dyDescent="0.45">
      <c r="A215" s="49"/>
    </row>
    <row r="216" spans="1:1" x14ac:dyDescent="0.45">
      <c r="A216" s="49"/>
    </row>
    <row r="217" spans="1:1" x14ac:dyDescent="0.45">
      <c r="A217" s="49"/>
    </row>
    <row r="218" spans="1:1" x14ac:dyDescent="0.45">
      <c r="A218" s="49"/>
    </row>
    <row r="219" spans="1:1" x14ac:dyDescent="0.45">
      <c r="A219" s="49"/>
    </row>
    <row r="220" spans="1:1" x14ac:dyDescent="0.45">
      <c r="A220" s="49"/>
    </row>
    <row r="221" spans="1:1" x14ac:dyDescent="0.45">
      <c r="A221" s="49"/>
    </row>
    <row r="222" spans="1:1" x14ac:dyDescent="0.45">
      <c r="A222" s="49"/>
    </row>
    <row r="223" spans="1:1" x14ac:dyDescent="0.45">
      <c r="A223" s="49"/>
    </row>
    <row r="224" spans="1:1" x14ac:dyDescent="0.45">
      <c r="A224" s="49"/>
    </row>
    <row r="225" spans="1:1" x14ac:dyDescent="0.45">
      <c r="A225" s="49"/>
    </row>
    <row r="226" spans="1:1" x14ac:dyDescent="0.45">
      <c r="A226" s="49"/>
    </row>
    <row r="227" spans="1:1" x14ac:dyDescent="0.45">
      <c r="A227" s="49"/>
    </row>
    <row r="228" spans="1:1" x14ac:dyDescent="0.45">
      <c r="A228" s="49"/>
    </row>
    <row r="229" spans="1:1" x14ac:dyDescent="0.45">
      <c r="A229" s="49"/>
    </row>
    <row r="230" spans="1:1" x14ac:dyDescent="0.45">
      <c r="A230" s="49"/>
    </row>
    <row r="231" spans="1:1" x14ac:dyDescent="0.45">
      <c r="A231" s="49"/>
    </row>
    <row r="232" spans="1:1" x14ac:dyDescent="0.45">
      <c r="A232" s="49"/>
    </row>
    <row r="233" spans="1:1" x14ac:dyDescent="0.45">
      <c r="A233" s="49"/>
    </row>
    <row r="234" spans="1:1" x14ac:dyDescent="0.45">
      <c r="A234" s="49"/>
    </row>
    <row r="235" spans="1:1" x14ac:dyDescent="0.45">
      <c r="A235" s="49"/>
    </row>
    <row r="236" spans="1:1" x14ac:dyDescent="0.45">
      <c r="A236" s="49"/>
    </row>
    <row r="237" spans="1:1" x14ac:dyDescent="0.45">
      <c r="A237" s="49"/>
    </row>
    <row r="238" spans="1:1" x14ac:dyDescent="0.45">
      <c r="A238" s="49"/>
    </row>
    <row r="239" spans="1:1" x14ac:dyDescent="0.45">
      <c r="A239" s="49"/>
    </row>
    <row r="240" spans="1:1" x14ac:dyDescent="0.45">
      <c r="A240" s="49"/>
    </row>
    <row r="241" spans="1:1" x14ac:dyDescent="0.45">
      <c r="A241" s="49"/>
    </row>
    <row r="242" spans="1:1" x14ac:dyDescent="0.45">
      <c r="A242" s="49"/>
    </row>
    <row r="243" spans="1:1" x14ac:dyDescent="0.45">
      <c r="A243" s="49"/>
    </row>
    <row r="244" spans="1:1" x14ac:dyDescent="0.45">
      <c r="A244" s="49"/>
    </row>
    <row r="245" spans="1:1" x14ac:dyDescent="0.45">
      <c r="A245" s="49"/>
    </row>
    <row r="246" spans="1:1" x14ac:dyDescent="0.45">
      <c r="A246" s="49"/>
    </row>
    <row r="247" spans="1:1" x14ac:dyDescent="0.45">
      <c r="A247" s="49"/>
    </row>
    <row r="248" spans="1:1" x14ac:dyDescent="0.45">
      <c r="A248" s="49"/>
    </row>
    <row r="249" spans="1:1" x14ac:dyDescent="0.45">
      <c r="A249" s="49"/>
    </row>
    <row r="250" spans="1:1" x14ac:dyDescent="0.45">
      <c r="A250" s="49"/>
    </row>
    <row r="251" spans="1:1" x14ac:dyDescent="0.45">
      <c r="A251" s="49"/>
    </row>
    <row r="252" spans="1:1" x14ac:dyDescent="0.45">
      <c r="A252" s="49"/>
    </row>
    <row r="253" spans="1:1" x14ac:dyDescent="0.45">
      <c r="A253" s="49"/>
    </row>
    <row r="254" spans="1:1" x14ac:dyDescent="0.45">
      <c r="A254" s="49"/>
    </row>
    <row r="255" spans="1:1" x14ac:dyDescent="0.45">
      <c r="A255" s="49"/>
    </row>
    <row r="256" spans="1:1" x14ac:dyDescent="0.45">
      <c r="A256" s="49"/>
    </row>
    <row r="257" spans="1:1" x14ac:dyDescent="0.45">
      <c r="A257" s="49"/>
    </row>
    <row r="258" spans="1:1" x14ac:dyDescent="0.45">
      <c r="A258" s="49"/>
    </row>
    <row r="259" spans="1:1" x14ac:dyDescent="0.45">
      <c r="A259" s="49"/>
    </row>
    <row r="260" spans="1:1" x14ac:dyDescent="0.45">
      <c r="A260" s="49"/>
    </row>
    <row r="261" spans="1:1" x14ac:dyDescent="0.45">
      <c r="A261" s="49"/>
    </row>
    <row r="262" spans="1:1" x14ac:dyDescent="0.45">
      <c r="A262" s="49"/>
    </row>
    <row r="263" spans="1:1" x14ac:dyDescent="0.45">
      <c r="A263" s="49"/>
    </row>
    <row r="264" spans="1:1" x14ac:dyDescent="0.45">
      <c r="A264" s="49"/>
    </row>
    <row r="265" spans="1:1" x14ac:dyDescent="0.45">
      <c r="A265" s="49"/>
    </row>
    <row r="266" spans="1:1" x14ac:dyDescent="0.45">
      <c r="A266" s="49"/>
    </row>
    <row r="267" spans="1:1" x14ac:dyDescent="0.45">
      <c r="A267" s="49"/>
    </row>
    <row r="268" spans="1:1" x14ac:dyDescent="0.45">
      <c r="A268" s="49"/>
    </row>
    <row r="269" spans="1:1" x14ac:dyDescent="0.45">
      <c r="A269" s="49"/>
    </row>
    <row r="270" spans="1:1" x14ac:dyDescent="0.45">
      <c r="A270" s="49"/>
    </row>
    <row r="271" spans="1:1" x14ac:dyDescent="0.45">
      <c r="A271" s="49"/>
    </row>
    <row r="272" spans="1:1" x14ac:dyDescent="0.45">
      <c r="A272" s="49"/>
    </row>
    <row r="273" spans="1:1" x14ac:dyDescent="0.45">
      <c r="A273" s="49"/>
    </row>
    <row r="274" spans="1:1" x14ac:dyDescent="0.45">
      <c r="A274" s="49"/>
    </row>
    <row r="275" spans="1:1" x14ac:dyDescent="0.45">
      <c r="A275" s="49"/>
    </row>
    <row r="276" spans="1:1" x14ac:dyDescent="0.45">
      <c r="A276" s="49"/>
    </row>
    <row r="277" spans="1:1" x14ac:dyDescent="0.45">
      <c r="A277" s="49"/>
    </row>
    <row r="278" spans="1:1" x14ac:dyDescent="0.45">
      <c r="A278" s="49"/>
    </row>
    <row r="279" spans="1:1" x14ac:dyDescent="0.45">
      <c r="A279" s="49"/>
    </row>
    <row r="280" spans="1:1" x14ac:dyDescent="0.45">
      <c r="A280" s="49"/>
    </row>
    <row r="282" spans="1:1" x14ac:dyDescent="0.45">
      <c r="A282" s="6"/>
    </row>
    <row r="283" spans="1:1" x14ac:dyDescent="0.45">
      <c r="A283" s="6"/>
    </row>
    <row r="284" spans="1:1" x14ac:dyDescent="0.45">
      <c r="A284" s="50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286"/>
  <sheetViews>
    <sheetView workbookViewId="0">
      <selection sqref="A1:XFD1048576"/>
    </sheetView>
  </sheetViews>
  <sheetFormatPr defaultRowHeight="18.95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18.95" customHeight="1" x14ac:dyDescent="0.45">
      <c r="A1" s="54" t="s">
        <v>0</v>
      </c>
      <c r="B1" s="54"/>
      <c r="C1" s="54"/>
      <c r="D1" s="54"/>
      <c r="E1" s="54"/>
      <c r="F1" s="54"/>
    </row>
    <row r="2" spans="1:7" ht="18.95" customHeight="1" x14ac:dyDescent="0.45">
      <c r="A2" s="55" t="s">
        <v>120</v>
      </c>
      <c r="B2" s="55"/>
      <c r="C2" s="55"/>
      <c r="D2" s="55"/>
      <c r="E2" s="55"/>
      <c r="F2" s="55"/>
    </row>
    <row r="3" spans="1:7" ht="18.95" customHeight="1" x14ac:dyDescent="0.2">
      <c r="A3" s="52"/>
      <c r="B3" s="52"/>
      <c r="C3" s="52"/>
      <c r="D3" s="52"/>
      <c r="E3" s="52"/>
      <c r="F3" s="52"/>
    </row>
    <row r="4" spans="1:7" ht="18.95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18.95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18.95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18.95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18.95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18.95" customHeight="1" x14ac:dyDescent="0.5">
      <c r="A9" s="7" t="s">
        <v>13</v>
      </c>
      <c r="B9" s="7">
        <v>10000000</v>
      </c>
      <c r="C9" s="7">
        <v>1878926.43</v>
      </c>
      <c r="D9" s="7">
        <v>6100296.4400000004</v>
      </c>
      <c r="E9" s="8" t="str">
        <f>IF(D9&gt;B9,"+","-")</f>
        <v>-</v>
      </c>
      <c r="F9" s="7">
        <f>ABS(D9-B9)</f>
        <v>3899703.5599999996</v>
      </c>
      <c r="G9" s="6"/>
    </row>
    <row r="10" spans="1:7" s="9" customFormat="1" ht="18.95" customHeight="1" x14ac:dyDescent="0.5">
      <c r="A10" s="7" t="s">
        <v>14</v>
      </c>
      <c r="B10" s="7">
        <v>1100000000</v>
      </c>
      <c r="C10" s="7">
        <v>17673652.84</v>
      </c>
      <c r="D10" s="7">
        <v>596902294.95000005</v>
      </c>
      <c r="E10" s="8" t="str">
        <f t="shared" ref="E10:E16" si="0">IF(D10&gt;B10,"+","-")</f>
        <v>-</v>
      </c>
      <c r="F10" s="7">
        <f t="shared" ref="F10:F16" si="1">ABS(D10-B10)</f>
        <v>503097705.04999995</v>
      </c>
      <c r="G10" s="6"/>
    </row>
    <row r="11" spans="1:7" ht="18.95" customHeight="1" x14ac:dyDescent="0.5">
      <c r="A11" s="7" t="s">
        <v>15</v>
      </c>
      <c r="B11" s="7">
        <v>1140000000</v>
      </c>
      <c r="C11" s="7">
        <v>74392112.5</v>
      </c>
      <c r="D11" s="7">
        <v>994188386.40999997</v>
      </c>
      <c r="E11" s="8" t="str">
        <f t="shared" si="0"/>
        <v>-</v>
      </c>
      <c r="F11" s="7">
        <f t="shared" si="1"/>
        <v>145811613.59000003</v>
      </c>
      <c r="G11" s="6"/>
    </row>
    <row r="12" spans="1:7" ht="18.95" customHeight="1" x14ac:dyDescent="0.5">
      <c r="A12" s="7" t="s">
        <v>16</v>
      </c>
      <c r="B12" s="7">
        <v>1000000</v>
      </c>
      <c r="C12" s="7">
        <v>69314</v>
      </c>
      <c r="D12" s="7">
        <v>718115</v>
      </c>
      <c r="E12" s="8" t="str">
        <f t="shared" si="0"/>
        <v>-</v>
      </c>
      <c r="F12" s="7">
        <f t="shared" si="1"/>
        <v>281885</v>
      </c>
      <c r="G12" s="6"/>
    </row>
    <row r="13" spans="1:7" ht="18.95" customHeight="1" x14ac:dyDescent="0.5">
      <c r="A13" s="7" t="s">
        <v>17</v>
      </c>
      <c r="B13" s="7">
        <v>225000000</v>
      </c>
      <c r="C13" s="7">
        <v>16571769.109999999</v>
      </c>
      <c r="D13" s="7">
        <v>149819725.34999999</v>
      </c>
      <c r="E13" s="8" t="str">
        <f t="shared" si="0"/>
        <v>-</v>
      </c>
      <c r="F13" s="7">
        <f t="shared" si="1"/>
        <v>75180274.650000006</v>
      </c>
      <c r="G13" s="6"/>
    </row>
    <row r="14" spans="1:7" ht="18.95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18.95" customHeight="1" x14ac:dyDescent="0.5">
      <c r="A15" s="7" t="s">
        <v>19</v>
      </c>
      <c r="B15" s="10">
        <v>7500000000</v>
      </c>
      <c r="C15" s="7">
        <v>5748890192.2799997</v>
      </c>
      <c r="D15" s="7">
        <v>8976830033.0100002</v>
      </c>
      <c r="E15" s="8" t="str">
        <f>IF(D15&gt;B15,"+","-")</f>
        <v>+</v>
      </c>
      <c r="F15" s="7">
        <f>ABS(D15-B15)</f>
        <v>1476830033.0100002</v>
      </c>
      <c r="G15" s="6"/>
    </row>
    <row r="16" spans="1:7" ht="18.95" customHeight="1" x14ac:dyDescent="0.5">
      <c r="A16" s="7" t="s">
        <v>20</v>
      </c>
      <c r="B16" s="11">
        <f>SUM(B9:B15)</f>
        <v>10000000000</v>
      </c>
      <c r="C16" s="11">
        <v>5859475967.1599998</v>
      </c>
      <c r="D16" s="11">
        <v>10724558851.16</v>
      </c>
      <c r="E16" s="12" t="str">
        <f t="shared" si="0"/>
        <v>+</v>
      </c>
      <c r="F16" s="11">
        <f t="shared" si="1"/>
        <v>724558851.15999985</v>
      </c>
      <c r="G16" s="6"/>
    </row>
    <row r="17" spans="1:7" ht="18.95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18.95" customHeight="1" x14ac:dyDescent="0.5">
      <c r="A18" s="7" t="s">
        <v>22</v>
      </c>
      <c r="B18" s="13">
        <v>28200000000</v>
      </c>
      <c r="C18" s="7">
        <v>2858189005.4099998</v>
      </c>
      <c r="D18" s="7">
        <v>27733821682.029999</v>
      </c>
      <c r="E18" s="8" t="str">
        <f t="shared" ref="E18:E27" si="2">IF(D18&gt;B18,"+","-")</f>
        <v>-</v>
      </c>
      <c r="F18" s="7">
        <f t="shared" ref="F18:F27" si="3">ABS(D18-B18)</f>
        <v>466178317.97000122</v>
      </c>
      <c r="G18" s="6"/>
    </row>
    <row r="19" spans="1:7" ht="18.95" customHeight="1" x14ac:dyDescent="0.5">
      <c r="A19" s="7" t="s">
        <v>23</v>
      </c>
      <c r="B19" s="13">
        <v>13700000000</v>
      </c>
      <c r="C19" s="14">
        <v>125029261.95999999</v>
      </c>
      <c r="D19" s="7">
        <v>12140121611.059999</v>
      </c>
      <c r="E19" s="15" t="str">
        <f t="shared" si="2"/>
        <v>-</v>
      </c>
      <c r="F19" s="7">
        <f t="shared" si="3"/>
        <v>1559878388.9400005</v>
      </c>
      <c r="G19" s="6"/>
    </row>
    <row r="20" spans="1:7" ht="18.95" customHeight="1" x14ac:dyDescent="0.5">
      <c r="A20" s="7" t="s">
        <v>24</v>
      </c>
      <c r="B20" s="13">
        <v>4800000000</v>
      </c>
      <c r="C20" s="14">
        <v>311418427.81999999</v>
      </c>
      <c r="D20" s="14">
        <v>3174084124.73</v>
      </c>
      <c r="E20" s="8" t="s">
        <v>8</v>
      </c>
      <c r="F20" s="7">
        <f t="shared" si="3"/>
        <v>1625915875.27</v>
      </c>
      <c r="G20" s="6"/>
    </row>
    <row r="21" spans="1:7" ht="18.95" customHeight="1" x14ac:dyDescent="0.5">
      <c r="A21" s="7" t="s">
        <v>25</v>
      </c>
      <c r="B21" s="16">
        <v>13300000000</v>
      </c>
      <c r="C21" s="14">
        <v>823729998</v>
      </c>
      <c r="D21" s="17">
        <v>8043435101</v>
      </c>
      <c r="E21" s="8" t="str">
        <f t="shared" si="2"/>
        <v>-</v>
      </c>
      <c r="F21" s="7">
        <f t="shared" si="3"/>
        <v>5256564899</v>
      </c>
      <c r="G21" s="6"/>
    </row>
    <row r="22" spans="1:7" ht="18.95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18.95" customHeight="1" x14ac:dyDescent="0.5">
      <c r="A23" s="7" t="s">
        <v>27</v>
      </c>
      <c r="B23" s="13">
        <v>3850000000</v>
      </c>
      <c r="C23" s="7">
        <v>177888339.47</v>
      </c>
      <c r="D23" s="7">
        <v>2734703501.8099999</v>
      </c>
      <c r="E23" s="8" t="str">
        <f>IF(D23&gt;B23,"+","-")</f>
        <v>-</v>
      </c>
      <c r="F23" s="7">
        <f>ABS(D23-B23)</f>
        <v>1115296498.1900001</v>
      </c>
      <c r="G23" s="6"/>
    </row>
    <row r="24" spans="1:7" ht="18.95" customHeight="1" x14ac:dyDescent="0.5">
      <c r="A24" s="7" t="s">
        <v>28</v>
      </c>
      <c r="B24" s="7">
        <v>4800000</v>
      </c>
      <c r="C24" s="14">
        <v>17641.5</v>
      </c>
      <c r="D24" s="14">
        <v>2347650.86</v>
      </c>
      <c r="E24" s="8" t="s">
        <v>8</v>
      </c>
      <c r="F24" s="7">
        <f>ABS(D24-B24)</f>
        <v>2452349.14</v>
      </c>
      <c r="G24" s="6"/>
    </row>
    <row r="25" spans="1:7" ht="18.95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18.95" customHeight="1" x14ac:dyDescent="0.5">
      <c r="A26" s="7" t="s">
        <v>30</v>
      </c>
      <c r="B26" s="7">
        <v>145000000</v>
      </c>
      <c r="C26" s="7">
        <v>4208400</v>
      </c>
      <c r="D26" s="7">
        <v>27252090</v>
      </c>
      <c r="E26" s="8" t="str">
        <f>IF(D26&gt;B26,"+","-")</f>
        <v>-</v>
      </c>
      <c r="F26" s="7">
        <f>ABS(D26-B26)</f>
        <v>117747910</v>
      </c>
      <c r="G26" s="6"/>
    </row>
    <row r="27" spans="1:7" ht="18.95" customHeight="1" x14ac:dyDescent="0.5">
      <c r="A27" s="7" t="s">
        <v>31</v>
      </c>
      <c r="B27" s="21">
        <f>SUM(B18:B26)</f>
        <v>64000000000</v>
      </c>
      <c r="C27" s="21">
        <v>5430481074.1599998</v>
      </c>
      <c r="D27" s="21">
        <v>53855784262.489998</v>
      </c>
      <c r="E27" s="12" t="str">
        <f t="shared" si="2"/>
        <v>-</v>
      </c>
      <c r="F27" s="11">
        <f t="shared" si="3"/>
        <v>10144215737.510002</v>
      </c>
      <c r="G27" s="6"/>
    </row>
    <row r="28" spans="1:7" ht="18.95" customHeight="1" x14ac:dyDescent="0.5">
      <c r="A28" s="22" t="s">
        <v>32</v>
      </c>
      <c r="B28" s="23">
        <f>+B16+B27</f>
        <v>74000000000</v>
      </c>
      <c r="C28" s="23">
        <v>11289957041.32</v>
      </c>
      <c r="D28" s="23">
        <v>64580343113.650002</v>
      </c>
      <c r="E28" s="24" t="str">
        <f>IF(D28&gt;B28,"+","-")</f>
        <v>-</v>
      </c>
      <c r="F28" s="23">
        <f>ABS(D28-B28)</f>
        <v>9419656886.3499985</v>
      </c>
      <c r="G28" s="6"/>
    </row>
    <row r="29" spans="1:7" ht="18.95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18.95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18.95" customHeight="1" x14ac:dyDescent="0.5">
      <c r="A31" s="7" t="s">
        <v>35</v>
      </c>
      <c r="B31" s="7">
        <v>800000000</v>
      </c>
      <c r="C31" s="7">
        <v>43797321</v>
      </c>
      <c r="D31" s="7">
        <v>403654167.76999998</v>
      </c>
      <c r="E31" s="8" t="str">
        <f t="shared" ref="E31:E38" si="4">IF(D31&gt;B31,"+","-")</f>
        <v>-</v>
      </c>
      <c r="F31" s="7">
        <f t="shared" ref="F31:F42" si="5">ABS(D31-B31)</f>
        <v>396345832.23000002</v>
      </c>
      <c r="G31" s="6"/>
    </row>
    <row r="32" spans="1:7" ht="18.95" customHeight="1" x14ac:dyDescent="0.5">
      <c r="A32" s="7" t="s">
        <v>36</v>
      </c>
      <c r="B32" s="7">
        <v>42700000</v>
      </c>
      <c r="C32" s="7">
        <v>2422190</v>
      </c>
      <c r="D32" s="7">
        <v>25995930</v>
      </c>
      <c r="E32" s="8" t="str">
        <f t="shared" si="4"/>
        <v>-</v>
      </c>
      <c r="F32" s="7">
        <f t="shared" si="5"/>
        <v>16704070</v>
      </c>
      <c r="G32" s="6"/>
    </row>
    <row r="33" spans="1:7" ht="18.95" customHeight="1" x14ac:dyDescent="0.5">
      <c r="A33" s="7" t="s">
        <v>37</v>
      </c>
      <c r="B33" s="7">
        <v>45000000</v>
      </c>
      <c r="C33" s="7">
        <v>2113911.5</v>
      </c>
      <c r="D33" s="7">
        <v>26611360.690000001</v>
      </c>
      <c r="E33" s="8" t="str">
        <f t="shared" si="4"/>
        <v>-</v>
      </c>
      <c r="F33" s="7">
        <f t="shared" si="5"/>
        <v>18388639.309999999</v>
      </c>
      <c r="G33" s="6"/>
    </row>
    <row r="34" spans="1:7" s="9" customFormat="1" ht="18.95" customHeight="1" x14ac:dyDescent="0.5">
      <c r="A34" s="7" t="s">
        <v>38</v>
      </c>
      <c r="B34" s="7">
        <v>60000000</v>
      </c>
      <c r="C34" s="7">
        <v>3721361.52</v>
      </c>
      <c r="D34" s="7">
        <v>37274906.93</v>
      </c>
      <c r="E34" s="8" t="str">
        <f t="shared" si="4"/>
        <v>-</v>
      </c>
      <c r="F34" s="7">
        <f t="shared" si="5"/>
        <v>22725093.07</v>
      </c>
      <c r="G34" s="6"/>
    </row>
    <row r="35" spans="1:7" ht="18.95" customHeight="1" x14ac:dyDescent="0.5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18.95" customHeight="1" x14ac:dyDescent="0.5">
      <c r="A36" s="7" t="s">
        <v>40</v>
      </c>
      <c r="B36" s="7">
        <v>77000000</v>
      </c>
      <c r="C36" s="7">
        <v>46870</v>
      </c>
      <c r="D36" s="7">
        <v>572308</v>
      </c>
      <c r="E36" s="8" t="str">
        <f t="shared" si="4"/>
        <v>-</v>
      </c>
      <c r="F36" s="7">
        <f t="shared" si="5"/>
        <v>76427692</v>
      </c>
      <c r="G36" s="6"/>
    </row>
    <row r="37" spans="1:7" ht="18.95" customHeight="1" x14ac:dyDescent="0.5">
      <c r="A37" s="7" t="s">
        <v>41</v>
      </c>
      <c r="B37" s="25">
        <v>900000</v>
      </c>
      <c r="C37" s="7">
        <v>50795</v>
      </c>
      <c r="D37" s="7">
        <v>639989</v>
      </c>
      <c r="E37" s="8" t="str">
        <f t="shared" si="4"/>
        <v>-</v>
      </c>
      <c r="F37" s="7">
        <f t="shared" si="5"/>
        <v>260011</v>
      </c>
      <c r="G37" s="6"/>
    </row>
    <row r="38" spans="1:7" ht="18.95" customHeight="1" x14ac:dyDescent="0.5">
      <c r="A38" s="7" t="s">
        <v>42</v>
      </c>
      <c r="B38" s="25">
        <v>13000000</v>
      </c>
      <c r="C38" s="7">
        <v>656350</v>
      </c>
      <c r="D38" s="7">
        <v>7546750</v>
      </c>
      <c r="E38" s="8" t="str">
        <f t="shared" si="4"/>
        <v>-</v>
      </c>
      <c r="F38" s="7">
        <f t="shared" si="5"/>
        <v>5453250</v>
      </c>
      <c r="G38" s="6"/>
    </row>
    <row r="39" spans="1:7" s="9" customFormat="1" ht="18.95" customHeight="1" x14ac:dyDescent="0.5">
      <c r="A39" s="7" t="s">
        <v>43</v>
      </c>
      <c r="B39" s="7">
        <v>310000</v>
      </c>
      <c r="C39" s="14" t="s">
        <v>8</v>
      </c>
      <c r="D39" s="14">
        <v>24500</v>
      </c>
      <c r="E39" s="8" t="s">
        <v>8</v>
      </c>
      <c r="F39" s="7">
        <f t="shared" si="5"/>
        <v>285500</v>
      </c>
      <c r="G39" s="6"/>
    </row>
    <row r="40" spans="1:7" s="9" customFormat="1" ht="18.95" customHeight="1" x14ac:dyDescent="0.5">
      <c r="A40" s="7" t="s">
        <v>44</v>
      </c>
      <c r="B40" s="7">
        <v>80000</v>
      </c>
      <c r="C40" s="14" t="s">
        <v>8</v>
      </c>
      <c r="D40" s="14">
        <v>23450</v>
      </c>
      <c r="E40" s="8" t="s">
        <v>8</v>
      </c>
      <c r="F40" s="7">
        <f t="shared" si="5"/>
        <v>56550</v>
      </c>
      <c r="G40" s="6"/>
    </row>
    <row r="41" spans="1:7" s="9" customFormat="1" ht="18.95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f>B41</f>
        <v>42700000</v>
      </c>
      <c r="G41" s="6"/>
    </row>
    <row r="42" spans="1:7" s="9" customFormat="1" ht="18.95" customHeight="1" x14ac:dyDescent="0.5">
      <c r="A42" s="7" t="s">
        <v>46</v>
      </c>
      <c r="B42" s="7">
        <v>13000000</v>
      </c>
      <c r="C42" s="14">
        <v>1000</v>
      </c>
      <c r="D42" s="14">
        <v>1000</v>
      </c>
      <c r="E42" s="8" t="s">
        <v>8</v>
      </c>
      <c r="F42" s="7">
        <f t="shared" si="5"/>
        <v>12999000</v>
      </c>
      <c r="G42" s="6"/>
    </row>
    <row r="43" spans="1:7" ht="18.95" customHeight="1" x14ac:dyDescent="0.5">
      <c r="A43" s="23"/>
      <c r="B43" s="23"/>
      <c r="C43" s="23"/>
      <c r="D43" s="23"/>
      <c r="E43" s="24"/>
      <c r="F43" s="23"/>
      <c r="G43" s="6"/>
    </row>
    <row r="44" spans="1:7" ht="18.95" customHeight="1" x14ac:dyDescent="0.5">
      <c r="A44" s="17"/>
      <c r="B44" s="25"/>
      <c r="C44" s="17"/>
      <c r="D44" s="17"/>
      <c r="E44" s="26"/>
      <c r="F44" s="17"/>
      <c r="G44" s="6"/>
    </row>
    <row r="45" spans="1:7" ht="18.95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18.95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18.95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18.95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18.95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18.95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18.95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18.95" customHeight="1" x14ac:dyDescent="0.5">
      <c r="A52" s="7" t="s">
        <v>52</v>
      </c>
      <c r="B52" s="7">
        <v>84000000</v>
      </c>
      <c r="C52" s="7">
        <v>7620310</v>
      </c>
      <c r="D52" s="7">
        <v>128358300</v>
      </c>
      <c r="E52" s="8" t="str">
        <f t="shared" si="6"/>
        <v>+</v>
      </c>
      <c r="F52" s="7">
        <f t="shared" si="7"/>
        <v>44358300</v>
      </c>
      <c r="G52" s="6"/>
    </row>
    <row r="53" spans="1:7" s="9" customFormat="1" ht="18.95" customHeight="1" x14ac:dyDescent="0.5">
      <c r="A53" s="7" t="s">
        <v>53</v>
      </c>
      <c r="B53" s="7">
        <v>300000</v>
      </c>
      <c r="C53" s="14">
        <v>900</v>
      </c>
      <c r="D53" s="14">
        <v>14484</v>
      </c>
      <c r="E53" s="8" t="s">
        <v>8</v>
      </c>
      <c r="F53" s="7">
        <f t="shared" si="7"/>
        <v>285516</v>
      </c>
      <c r="G53" s="6"/>
    </row>
    <row r="54" spans="1:7" s="9" customFormat="1" ht="18.95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18.95" customHeight="1" x14ac:dyDescent="0.5">
      <c r="A55" s="7" t="s">
        <v>55</v>
      </c>
      <c r="B55" s="11">
        <f>SUM(B31:B42)+SUM(B49:B54)</f>
        <v>2214000000</v>
      </c>
      <c r="C55" s="11">
        <v>60431009.020000003</v>
      </c>
      <c r="D55" s="11">
        <v>630719046.38999999</v>
      </c>
      <c r="E55" s="12" t="str">
        <f t="shared" si="6"/>
        <v>-</v>
      </c>
      <c r="F55" s="11">
        <f t="shared" si="7"/>
        <v>1583280953.6100001</v>
      </c>
      <c r="G55" s="6"/>
    </row>
    <row r="56" spans="1:7" ht="18.95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18.95" customHeight="1" x14ac:dyDescent="0.5">
      <c r="A57" s="7" t="s">
        <v>57</v>
      </c>
      <c r="B57" s="7">
        <v>133000000</v>
      </c>
      <c r="C57" s="7">
        <v>275950</v>
      </c>
      <c r="D57" s="7">
        <v>2437653.4</v>
      </c>
      <c r="E57" s="8" t="str">
        <f>IF(D57&gt;B57,"+","-")</f>
        <v>-</v>
      </c>
      <c r="F57" s="7">
        <f>ABS(D57-B57)</f>
        <v>130562346.59999999</v>
      </c>
      <c r="G57" s="6"/>
    </row>
    <row r="58" spans="1:7" ht="18.95" customHeight="1" x14ac:dyDescent="0.5">
      <c r="A58" s="7" t="s">
        <v>58</v>
      </c>
      <c r="B58" s="7">
        <v>20000000</v>
      </c>
      <c r="C58" s="7">
        <v>5700</v>
      </c>
      <c r="D58" s="7">
        <v>498386</v>
      </c>
      <c r="E58" s="8" t="str">
        <f t="shared" ref="E58:E63" si="8">IF(D58&gt;B58,"+","-")</f>
        <v>-</v>
      </c>
      <c r="F58" s="7">
        <f t="shared" ref="F58:F65" si="9">ABS(D58-B58)</f>
        <v>19501614</v>
      </c>
      <c r="G58" s="6"/>
    </row>
    <row r="59" spans="1:7" ht="18.95" customHeight="1" x14ac:dyDescent="0.5">
      <c r="A59" s="7" t="s">
        <v>59</v>
      </c>
      <c r="B59" s="7">
        <v>200000</v>
      </c>
      <c r="C59" s="7">
        <v>10275</v>
      </c>
      <c r="D59" s="7">
        <v>124195</v>
      </c>
      <c r="E59" s="8" t="str">
        <f t="shared" si="8"/>
        <v>-</v>
      </c>
      <c r="F59" s="7">
        <f t="shared" si="9"/>
        <v>75805</v>
      </c>
      <c r="G59" s="6"/>
    </row>
    <row r="60" spans="1:7" ht="18.95" customHeight="1" x14ac:dyDescent="0.5">
      <c r="A60" s="7" t="s">
        <v>60</v>
      </c>
      <c r="B60" s="7">
        <v>2200000</v>
      </c>
      <c r="C60" s="14" t="s">
        <v>8</v>
      </c>
      <c r="D60" s="7">
        <v>47000</v>
      </c>
      <c r="E60" s="8" t="str">
        <f t="shared" si="8"/>
        <v>-</v>
      </c>
      <c r="F60" s="7">
        <f t="shared" si="9"/>
        <v>2153000</v>
      </c>
      <c r="G60" s="6"/>
    </row>
    <row r="61" spans="1:7" ht="18.95" customHeight="1" x14ac:dyDescent="0.5">
      <c r="A61" s="7" t="s">
        <v>61</v>
      </c>
      <c r="B61" s="7">
        <v>300000</v>
      </c>
      <c r="C61" s="7">
        <v>8000</v>
      </c>
      <c r="D61" s="7">
        <v>277000</v>
      </c>
      <c r="E61" s="8" t="str">
        <f t="shared" si="8"/>
        <v>-</v>
      </c>
      <c r="F61" s="7">
        <f t="shared" si="9"/>
        <v>23000</v>
      </c>
      <c r="G61" s="6"/>
    </row>
    <row r="62" spans="1:7" ht="18.95" customHeight="1" x14ac:dyDescent="0.5">
      <c r="A62" s="7" t="s">
        <v>62</v>
      </c>
      <c r="B62" s="7">
        <v>1300000</v>
      </c>
      <c r="C62" s="14">
        <v>7500</v>
      </c>
      <c r="D62" s="7">
        <v>71800</v>
      </c>
      <c r="E62" s="8" t="str">
        <f t="shared" si="8"/>
        <v>-</v>
      </c>
      <c r="F62" s="7">
        <f t="shared" si="9"/>
        <v>1228200</v>
      </c>
      <c r="G62" s="6"/>
    </row>
    <row r="63" spans="1:7" ht="18.95" customHeight="1" x14ac:dyDescent="0.5">
      <c r="A63" s="7" t="s">
        <v>63</v>
      </c>
      <c r="B63" s="7">
        <v>13000000</v>
      </c>
      <c r="C63" s="7">
        <v>6180</v>
      </c>
      <c r="D63" s="7">
        <v>442119</v>
      </c>
      <c r="E63" s="8" t="str">
        <f t="shared" si="8"/>
        <v>-</v>
      </c>
      <c r="F63" s="7">
        <f t="shared" si="9"/>
        <v>12557881</v>
      </c>
      <c r="G63" s="6"/>
    </row>
    <row r="64" spans="1:7" ht="18.95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18.95" customHeight="1" x14ac:dyDescent="0.5">
      <c r="A65" s="7" t="s">
        <v>65</v>
      </c>
      <c r="B65" s="11">
        <f>SUM(B57:B63)</f>
        <v>170000000</v>
      </c>
      <c r="C65" s="11">
        <v>264695</v>
      </c>
      <c r="D65" s="11">
        <v>3898153.4</v>
      </c>
      <c r="E65" s="12" t="str">
        <f>IF(D65&gt;B65,"+","-")</f>
        <v>-</v>
      </c>
      <c r="F65" s="11">
        <f t="shared" si="9"/>
        <v>166101846.59999999</v>
      </c>
      <c r="G65" s="6"/>
    </row>
    <row r="66" spans="1:7" ht="18.95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18.95" customHeight="1" x14ac:dyDescent="0.5">
      <c r="A67" s="7" t="s">
        <v>67</v>
      </c>
      <c r="B67" s="7">
        <v>110000000</v>
      </c>
      <c r="C67" s="7">
        <v>6012919</v>
      </c>
      <c r="D67" s="7">
        <v>67704983.739999995</v>
      </c>
      <c r="E67" s="8" t="str">
        <f>IF(D67&gt;B67,"+","-")</f>
        <v>-</v>
      </c>
      <c r="F67" s="7">
        <f>ABS(D67-B67)</f>
        <v>42295016.260000005</v>
      </c>
      <c r="G67" s="6"/>
    </row>
    <row r="68" spans="1:7" s="9" customFormat="1" ht="18.95" customHeight="1" x14ac:dyDescent="0.5">
      <c r="A68" s="7" t="s">
        <v>68</v>
      </c>
      <c r="B68" s="11">
        <f>+B67</f>
        <v>110000000</v>
      </c>
      <c r="C68" s="11">
        <f>C67</f>
        <v>6012919</v>
      </c>
      <c r="D68" s="11">
        <f>D67</f>
        <v>67704983.739999995</v>
      </c>
      <c r="E68" s="12" t="str">
        <f t="shared" ref="E68:E82" si="10">IF(D68&gt;B68,"+","-")</f>
        <v>-</v>
      </c>
      <c r="F68" s="11">
        <f>ABS(D68-B68)</f>
        <v>42295016.260000005</v>
      </c>
      <c r="G68" s="6"/>
    </row>
    <row r="69" spans="1:7" ht="18.95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18.95" customHeight="1" x14ac:dyDescent="0.5">
      <c r="A70" s="7" t="s">
        <v>70</v>
      </c>
      <c r="B70" s="7">
        <v>15000000</v>
      </c>
      <c r="C70" s="7">
        <v>35498</v>
      </c>
      <c r="D70" s="7">
        <v>414678</v>
      </c>
      <c r="E70" s="8" t="str">
        <f t="shared" si="10"/>
        <v>-</v>
      </c>
      <c r="F70" s="7">
        <f t="shared" ref="F70:F83" si="11">ABS(D70-B70)</f>
        <v>14585322</v>
      </c>
      <c r="G70" s="6"/>
    </row>
    <row r="71" spans="1:7" ht="18.95" customHeight="1" x14ac:dyDescent="0.5">
      <c r="A71" s="7" t="s">
        <v>71</v>
      </c>
      <c r="B71" s="7">
        <v>500000</v>
      </c>
      <c r="C71" s="7">
        <v>30006</v>
      </c>
      <c r="D71" s="7">
        <v>217606</v>
      </c>
      <c r="E71" s="8" t="str">
        <f t="shared" si="10"/>
        <v>-</v>
      </c>
      <c r="F71" s="7">
        <f t="shared" si="11"/>
        <v>282394</v>
      </c>
      <c r="G71" s="6"/>
    </row>
    <row r="72" spans="1:7" s="9" customFormat="1" ht="18.95" customHeight="1" x14ac:dyDescent="0.5">
      <c r="A72" s="7" t="s">
        <v>72</v>
      </c>
      <c r="B72" s="7">
        <v>1000000</v>
      </c>
      <c r="C72" s="14">
        <v>21180</v>
      </c>
      <c r="D72" s="14">
        <v>127190</v>
      </c>
      <c r="E72" s="8" t="s">
        <v>8</v>
      </c>
      <c r="F72" s="7">
        <f t="shared" si="11"/>
        <v>872810</v>
      </c>
      <c r="G72" s="6"/>
    </row>
    <row r="73" spans="1:7" ht="18.95" customHeight="1" x14ac:dyDescent="0.5">
      <c r="A73" s="7" t="s">
        <v>73</v>
      </c>
      <c r="B73" s="7">
        <v>4000000</v>
      </c>
      <c r="C73" s="7">
        <v>214794.5</v>
      </c>
      <c r="D73" s="7">
        <v>5386417.5</v>
      </c>
      <c r="E73" s="8" t="str">
        <f t="shared" si="10"/>
        <v>+</v>
      </c>
      <c r="F73" s="7">
        <f t="shared" si="11"/>
        <v>1386417.5</v>
      </c>
      <c r="G73" s="6"/>
    </row>
    <row r="74" spans="1:7" ht="18.95" customHeight="1" x14ac:dyDescent="0.5">
      <c r="A74" s="7" t="s">
        <v>74</v>
      </c>
      <c r="B74" s="7">
        <v>4000000</v>
      </c>
      <c r="C74" s="14">
        <v>61000</v>
      </c>
      <c r="D74" s="7">
        <v>468600</v>
      </c>
      <c r="E74" s="8" t="str">
        <f t="shared" si="10"/>
        <v>-</v>
      </c>
      <c r="F74" s="7">
        <f t="shared" si="11"/>
        <v>3531400</v>
      </c>
      <c r="G74" s="6"/>
    </row>
    <row r="75" spans="1:7" ht="18.95" customHeight="1" x14ac:dyDescent="0.5">
      <c r="A75" s="7" t="s">
        <v>75</v>
      </c>
      <c r="B75" s="7">
        <v>80000</v>
      </c>
      <c r="C75" s="14">
        <v>17400</v>
      </c>
      <c r="D75" s="14">
        <v>47400</v>
      </c>
      <c r="E75" s="8" t="s">
        <v>8</v>
      </c>
      <c r="F75" s="7">
        <f t="shared" si="11"/>
        <v>32600</v>
      </c>
      <c r="G75" s="6"/>
    </row>
    <row r="76" spans="1:7" ht="18.95" customHeight="1" x14ac:dyDescent="0.5">
      <c r="A76" s="7" t="s">
        <v>76</v>
      </c>
      <c r="B76" s="7">
        <v>6700000</v>
      </c>
      <c r="C76" s="7">
        <v>629740</v>
      </c>
      <c r="D76" s="7">
        <v>2828610</v>
      </c>
      <c r="E76" s="8" t="str">
        <f>IF(D76&gt;B76,"+","-")</f>
        <v>-</v>
      </c>
      <c r="F76" s="7">
        <f>ABS(D76-B76)</f>
        <v>3871390</v>
      </c>
      <c r="G76" s="6"/>
    </row>
    <row r="77" spans="1:7" s="9" customFormat="1" ht="18.95" customHeight="1" x14ac:dyDescent="0.5">
      <c r="A77" s="7" t="s">
        <v>77</v>
      </c>
      <c r="B77" s="7">
        <v>13000000</v>
      </c>
      <c r="C77" s="14">
        <v>683415</v>
      </c>
      <c r="D77" s="7">
        <v>8328755</v>
      </c>
      <c r="E77" s="8" t="str">
        <f>IF(D77&gt;B77,"+","-")</f>
        <v>-</v>
      </c>
      <c r="F77" s="7">
        <f>ABS(D77-B77)</f>
        <v>4671245</v>
      </c>
      <c r="G77" s="6"/>
    </row>
    <row r="78" spans="1:7" ht="18.95" customHeight="1" x14ac:dyDescent="0.5">
      <c r="A78" s="7" t="s">
        <v>78</v>
      </c>
      <c r="B78" s="7">
        <v>10000</v>
      </c>
      <c r="C78" s="14">
        <v>2020</v>
      </c>
      <c r="D78" s="7">
        <v>2020</v>
      </c>
      <c r="E78" s="8" t="str">
        <f t="shared" si="10"/>
        <v>-</v>
      </c>
      <c r="F78" s="7">
        <f t="shared" si="11"/>
        <v>7980</v>
      </c>
      <c r="G78" s="6"/>
    </row>
    <row r="79" spans="1:7" ht="18.95" customHeight="1" x14ac:dyDescent="0.5">
      <c r="A79" s="7" t="s">
        <v>79</v>
      </c>
      <c r="B79" s="7">
        <v>11500000</v>
      </c>
      <c r="C79" s="14">
        <v>273740.5</v>
      </c>
      <c r="D79" s="7">
        <v>6891923.5</v>
      </c>
      <c r="E79" s="8" t="str">
        <f t="shared" si="10"/>
        <v>-</v>
      </c>
      <c r="F79" s="7">
        <f t="shared" si="11"/>
        <v>4608076.5</v>
      </c>
      <c r="G79" s="6"/>
    </row>
    <row r="80" spans="1:7" ht="18.95" customHeight="1" x14ac:dyDescent="0.5">
      <c r="A80" s="7" t="s">
        <v>80</v>
      </c>
      <c r="B80" s="7">
        <v>150000</v>
      </c>
      <c r="C80" s="14">
        <v>6500</v>
      </c>
      <c r="D80" s="7">
        <v>88075</v>
      </c>
      <c r="E80" s="8" t="str">
        <f t="shared" si="10"/>
        <v>-</v>
      </c>
      <c r="F80" s="7">
        <f t="shared" si="11"/>
        <v>61925</v>
      </c>
      <c r="G80" s="6"/>
    </row>
    <row r="81" spans="1:7" ht="18.95" customHeight="1" x14ac:dyDescent="0.5">
      <c r="A81" s="7" t="s">
        <v>81</v>
      </c>
      <c r="B81" s="7">
        <v>60000</v>
      </c>
      <c r="C81" s="14">
        <v>0</v>
      </c>
      <c r="D81" s="7">
        <v>4555</v>
      </c>
      <c r="E81" s="8" t="str">
        <f t="shared" si="10"/>
        <v>-</v>
      </c>
      <c r="F81" s="7">
        <f t="shared" si="11"/>
        <v>55445</v>
      </c>
      <c r="G81" s="6"/>
    </row>
    <row r="82" spans="1:7" ht="18.95" customHeight="1" x14ac:dyDescent="0.5">
      <c r="A82" s="7" t="s">
        <v>82</v>
      </c>
      <c r="B82" s="11">
        <f>SUM(B70:B81)</f>
        <v>56000000</v>
      </c>
      <c r="C82" s="11">
        <v>1975294</v>
      </c>
      <c r="D82" s="11">
        <v>24805830</v>
      </c>
      <c r="E82" s="12" t="str">
        <f t="shared" si="10"/>
        <v>-</v>
      </c>
      <c r="F82" s="11">
        <f t="shared" si="11"/>
        <v>31194170</v>
      </c>
      <c r="G82" s="6"/>
    </row>
    <row r="83" spans="1:7" ht="18.95" customHeight="1" x14ac:dyDescent="0.5">
      <c r="A83" s="29" t="s">
        <v>83</v>
      </c>
      <c r="B83" s="23">
        <f>+B82+B68+B65+B55</f>
        <v>2550000000</v>
      </c>
      <c r="C83" s="23">
        <v>68154527.019999996</v>
      </c>
      <c r="D83" s="23">
        <v>727128013.52999997</v>
      </c>
      <c r="E83" s="24" t="str">
        <f>IF(D83&gt;B83,"+","-")</f>
        <v>-</v>
      </c>
      <c r="F83" s="11">
        <f t="shared" si="11"/>
        <v>1822871986.47</v>
      </c>
      <c r="G83" s="6"/>
    </row>
    <row r="84" spans="1:7" ht="18.95" customHeight="1" x14ac:dyDescent="0.5">
      <c r="A84" s="30"/>
      <c r="B84" s="17"/>
      <c r="C84" s="17"/>
      <c r="D84" s="17"/>
      <c r="E84" s="26"/>
      <c r="F84" s="17"/>
      <c r="G84" s="6"/>
    </row>
    <row r="85" spans="1:7" ht="18.95" customHeight="1" x14ac:dyDescent="0.5">
      <c r="A85" s="30"/>
      <c r="B85" s="17"/>
      <c r="C85" s="17"/>
      <c r="D85" s="17"/>
      <c r="E85" s="26"/>
      <c r="F85" s="17"/>
      <c r="G85" s="6"/>
    </row>
    <row r="86" spans="1:7" ht="18.95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18.95" customHeight="1" x14ac:dyDescent="0.45">
      <c r="A87" s="52"/>
      <c r="B87" s="52"/>
      <c r="C87" s="52"/>
      <c r="D87" s="52"/>
      <c r="E87" s="52"/>
      <c r="F87" s="52"/>
      <c r="G87" s="6"/>
    </row>
    <row r="88" spans="1:7" ht="18.95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18.95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18.95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18.95" customHeight="1" x14ac:dyDescent="0.5">
      <c r="A91" s="19" t="s">
        <v>86</v>
      </c>
      <c r="B91" s="7">
        <v>177000000</v>
      </c>
      <c r="C91" s="14">
        <v>10325826.65</v>
      </c>
      <c r="D91" s="7">
        <v>110037419.34999999</v>
      </c>
      <c r="E91" s="8" t="str">
        <f>IF(D91&gt;B91,"+","-")</f>
        <v>-</v>
      </c>
      <c r="F91" s="7">
        <f>ABS(D91-B91)</f>
        <v>66962580.650000006</v>
      </c>
      <c r="G91" s="6"/>
    </row>
    <row r="92" spans="1:7" ht="18.95" customHeight="1" x14ac:dyDescent="0.5">
      <c r="A92" s="19" t="s">
        <v>87</v>
      </c>
      <c r="B92" s="7">
        <v>22965000</v>
      </c>
      <c r="C92" s="14">
        <v>28248</v>
      </c>
      <c r="D92" s="7">
        <v>21466893.5</v>
      </c>
      <c r="E92" s="8" t="str">
        <f>IF(D92&gt;B92,"+","-")</f>
        <v>-</v>
      </c>
      <c r="F92" s="7">
        <f>ABS(D92-B92)</f>
        <v>1498106.5</v>
      </c>
      <c r="G92" s="6"/>
    </row>
    <row r="93" spans="1:7" ht="18.95" customHeight="1" x14ac:dyDescent="0.5">
      <c r="A93" s="19" t="s">
        <v>88</v>
      </c>
      <c r="B93" s="7">
        <v>900000000</v>
      </c>
      <c r="C93" s="14">
        <v>60570459.549999997</v>
      </c>
      <c r="D93" s="7">
        <v>456284812.99000001</v>
      </c>
      <c r="E93" s="8" t="str">
        <f>IF(D93&gt;B93,"+","-")</f>
        <v>-</v>
      </c>
      <c r="F93" s="7">
        <f>ABS(D93-B93)</f>
        <v>443715187.00999999</v>
      </c>
      <c r="G93" s="6"/>
    </row>
    <row r="94" spans="1:7" ht="18.95" customHeight="1" x14ac:dyDescent="0.5">
      <c r="A94" s="19" t="s">
        <v>89</v>
      </c>
      <c r="B94" s="7">
        <v>35000</v>
      </c>
      <c r="C94" s="14" t="s">
        <v>8</v>
      </c>
      <c r="D94" s="7">
        <v>34500</v>
      </c>
      <c r="E94" s="8" t="str">
        <f>IF(D94&gt;B94,"+","-")</f>
        <v>-</v>
      </c>
      <c r="F94" s="7">
        <f>ABS(D94-B94)</f>
        <v>500</v>
      </c>
      <c r="G94" s="6"/>
    </row>
    <row r="95" spans="1:7" ht="18.95" customHeight="1" x14ac:dyDescent="0.5">
      <c r="A95" s="32" t="s">
        <v>90</v>
      </c>
      <c r="B95" s="11">
        <v>1100000000</v>
      </c>
      <c r="C95" s="11">
        <v>70924534.200000003</v>
      </c>
      <c r="D95" s="11">
        <v>587823625.84000003</v>
      </c>
      <c r="E95" s="12" t="str">
        <f>IF(D95&gt;B95,"+","-")</f>
        <v>-</v>
      </c>
      <c r="F95" s="11">
        <f>ABS(D95-B95)</f>
        <v>512176374.15999997</v>
      </c>
      <c r="G95" s="6"/>
    </row>
    <row r="96" spans="1:7" ht="18.95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18.95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18.95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18.95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18.95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18.95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18.95" customHeight="1" x14ac:dyDescent="0.5">
      <c r="A102" s="19" t="s">
        <v>97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18.95" customHeight="1" x14ac:dyDescent="0.5">
      <c r="A103" s="19" t="s">
        <v>98</v>
      </c>
      <c r="B103" s="7">
        <v>220000000</v>
      </c>
      <c r="C103" s="7">
        <v>214809.61</v>
      </c>
      <c r="D103" s="7">
        <v>90179617.870000005</v>
      </c>
      <c r="E103" s="51" t="s">
        <v>8</v>
      </c>
      <c r="F103" s="14">
        <f t="shared" si="12"/>
        <v>129820382.13</v>
      </c>
      <c r="G103" s="6"/>
    </row>
    <row r="104" spans="1:7" ht="18.95" customHeight="1" x14ac:dyDescent="0.5">
      <c r="A104" s="19" t="s">
        <v>99</v>
      </c>
      <c r="B104" s="7">
        <v>10000000</v>
      </c>
      <c r="C104" s="14" t="s">
        <v>8</v>
      </c>
      <c r="D104" s="7">
        <v>1132400</v>
      </c>
      <c r="E104" s="8" t="str">
        <f>IF(D104&gt;B104,"+","-")</f>
        <v>-</v>
      </c>
      <c r="F104" s="14">
        <f t="shared" si="12"/>
        <v>8867600</v>
      </c>
      <c r="G104" s="6"/>
    </row>
    <row r="105" spans="1:7" ht="18.95" customHeight="1" x14ac:dyDescent="0.5">
      <c r="A105" s="19" t="s">
        <v>100</v>
      </c>
      <c r="B105" s="7">
        <v>960000000</v>
      </c>
      <c r="C105" s="7">
        <v>7481581.4500000002</v>
      </c>
      <c r="D105" s="7">
        <v>2680547715.29</v>
      </c>
      <c r="E105" s="8" t="str">
        <f>IF(D105&gt;B105,"+","-")</f>
        <v>+</v>
      </c>
      <c r="F105" s="14">
        <f t="shared" si="12"/>
        <v>1720547715.29</v>
      </c>
      <c r="G105" s="6"/>
    </row>
    <row r="106" spans="1:7" ht="18.95" customHeight="1" x14ac:dyDescent="0.5">
      <c r="A106" s="19" t="s">
        <v>101</v>
      </c>
      <c r="B106" s="7">
        <v>20000000</v>
      </c>
      <c r="C106" s="7">
        <v>255952</v>
      </c>
      <c r="D106" s="7">
        <v>4269050.3099999996</v>
      </c>
      <c r="E106" s="8" t="str">
        <f t="shared" ref="E106:E110" si="13">IF(D106&gt;B106,"+","-")</f>
        <v>-</v>
      </c>
      <c r="F106" s="7">
        <f t="shared" si="12"/>
        <v>15730949.690000001</v>
      </c>
      <c r="G106" s="6"/>
    </row>
    <row r="107" spans="1:7" ht="18.95" customHeight="1" x14ac:dyDescent="0.5">
      <c r="A107" s="19" t="s">
        <v>102</v>
      </c>
      <c r="B107" s="7">
        <v>40000000</v>
      </c>
      <c r="C107" s="7">
        <v>1103790.5</v>
      </c>
      <c r="D107" s="7">
        <v>21156273.5</v>
      </c>
      <c r="E107" s="8" t="str">
        <f t="shared" si="13"/>
        <v>-</v>
      </c>
      <c r="F107" s="7">
        <f t="shared" si="12"/>
        <v>18843726.5</v>
      </c>
      <c r="G107" s="6"/>
    </row>
    <row r="108" spans="1:7" ht="18.95" customHeight="1" x14ac:dyDescent="0.5">
      <c r="A108" s="19" t="s">
        <v>103</v>
      </c>
      <c r="B108" s="7">
        <v>50000000</v>
      </c>
      <c r="C108" s="7">
        <v>11231054.939999999</v>
      </c>
      <c r="D108" s="7">
        <v>33309131.640000001</v>
      </c>
      <c r="E108" s="8" t="str">
        <f>IF(D108&gt;B108,"+","-")</f>
        <v>-</v>
      </c>
      <c r="F108" s="7">
        <f>ABS(D108-B108)</f>
        <v>16690868.359999999</v>
      </c>
      <c r="G108" s="6"/>
    </row>
    <row r="109" spans="1:7" ht="18.95" customHeight="1" x14ac:dyDescent="0.5">
      <c r="A109" s="38" t="s">
        <v>104</v>
      </c>
      <c r="B109" s="11">
        <v>1300000000</v>
      </c>
      <c r="C109" s="11">
        <v>20287188.5</v>
      </c>
      <c r="D109" s="11">
        <v>2830594188.6100001</v>
      </c>
      <c r="E109" s="12" t="str">
        <f t="shared" si="13"/>
        <v>+</v>
      </c>
      <c r="F109" s="11">
        <f t="shared" si="12"/>
        <v>1530594188.6100001</v>
      </c>
      <c r="G109" s="6"/>
    </row>
    <row r="110" spans="1:7" ht="18.95" customHeight="1" x14ac:dyDescent="0.5">
      <c r="A110" s="39" t="s">
        <v>105</v>
      </c>
      <c r="B110" s="11">
        <v>79000000000</v>
      </c>
      <c r="C110" s="11">
        <v>11449323191.040001</v>
      </c>
      <c r="D110" s="11">
        <v>68725888941.630005</v>
      </c>
      <c r="E110" s="12" t="str">
        <f t="shared" si="13"/>
        <v>-</v>
      </c>
      <c r="F110" s="11">
        <f t="shared" si="12"/>
        <v>10274111058.369995</v>
      </c>
      <c r="G110" s="6"/>
    </row>
    <row r="111" spans="1:7" ht="18.95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18.95" customHeight="1" x14ac:dyDescent="0.5">
      <c r="A112" s="40" t="s">
        <v>107</v>
      </c>
      <c r="B112" s="23">
        <v>7441809088</v>
      </c>
      <c r="C112" s="36" t="s">
        <v>8</v>
      </c>
      <c r="D112" s="36">
        <v>7441809088</v>
      </c>
      <c r="E112" s="8" t="str">
        <f>IF(D112&gt;B112,"+","-")</f>
        <v>-</v>
      </c>
      <c r="F112" s="14" t="s">
        <v>8</v>
      </c>
      <c r="G112" s="6"/>
    </row>
    <row r="113" spans="1:6" ht="18.95" customHeight="1" x14ac:dyDescent="0.5">
      <c r="A113" s="39" t="s">
        <v>108</v>
      </c>
      <c r="B113" s="11">
        <v>7441809088</v>
      </c>
      <c r="C113" s="41" t="str">
        <f>+C112</f>
        <v>-</v>
      </c>
      <c r="D113" s="41">
        <v>7441809088</v>
      </c>
      <c r="E113" s="12" t="str">
        <f>IF(D113&gt;B113,"+","-")</f>
        <v>-</v>
      </c>
      <c r="F113" s="41" t="s">
        <v>8</v>
      </c>
    </row>
    <row r="114" spans="1:6" ht="18.95" customHeight="1" x14ac:dyDescent="0.5">
      <c r="A114" s="39" t="s">
        <v>109</v>
      </c>
      <c r="B114" s="11">
        <v>86441809088</v>
      </c>
      <c r="C114" s="11">
        <v>11449323291.040001</v>
      </c>
      <c r="D114" s="11">
        <v>76167698029.630005</v>
      </c>
      <c r="E114" s="12" t="str">
        <f>IF(D114&gt;B114,"+","-")</f>
        <v>-</v>
      </c>
      <c r="F114" s="11">
        <f>ABS(D114-B114)</f>
        <v>10274111058.369995</v>
      </c>
    </row>
    <row r="115" spans="1:6" ht="18.95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18.95" customHeight="1" x14ac:dyDescent="0.6">
      <c r="A116" s="45"/>
      <c r="B116" s="46"/>
      <c r="C116" s="6"/>
      <c r="E116" s="47"/>
      <c r="F116" s="48"/>
    </row>
    <row r="117" spans="1:6" ht="18.95" customHeight="1" x14ac:dyDescent="0.5">
      <c r="A117" s="43"/>
      <c r="C117" s="46"/>
      <c r="D117" s="46"/>
      <c r="E117" s="47"/>
      <c r="F117" s="48"/>
    </row>
    <row r="118" spans="1:6" ht="18.95" customHeight="1" x14ac:dyDescent="0.5">
      <c r="B118" s="46"/>
      <c r="E118" s="47"/>
      <c r="F118" s="48"/>
    </row>
    <row r="122" spans="1:6" ht="18.95" customHeight="1" x14ac:dyDescent="0.45">
      <c r="C122" s="46"/>
      <c r="D122" s="46"/>
    </row>
    <row r="196" spans="1:1" ht="18.95" customHeight="1" x14ac:dyDescent="0.45">
      <c r="A196" s="49"/>
    </row>
    <row r="197" spans="1:1" ht="18.95" customHeight="1" x14ac:dyDescent="0.45">
      <c r="A197" s="49"/>
    </row>
    <row r="198" spans="1:1" ht="18.95" customHeight="1" x14ac:dyDescent="0.45">
      <c r="A198" s="49"/>
    </row>
    <row r="199" spans="1:1" ht="18.95" customHeight="1" x14ac:dyDescent="0.45">
      <c r="A199" s="49"/>
    </row>
    <row r="200" spans="1:1" ht="18.95" customHeight="1" x14ac:dyDescent="0.45">
      <c r="A200" s="49"/>
    </row>
    <row r="201" spans="1:1" ht="18.95" customHeight="1" x14ac:dyDescent="0.45">
      <c r="A201" s="49"/>
    </row>
    <row r="202" spans="1:1" ht="18.95" customHeight="1" x14ac:dyDescent="0.45">
      <c r="A202" s="49"/>
    </row>
    <row r="203" spans="1:1" ht="18.95" customHeight="1" x14ac:dyDescent="0.45">
      <c r="A203" s="49"/>
    </row>
    <row r="204" spans="1:1" ht="18.95" customHeight="1" x14ac:dyDescent="0.45">
      <c r="A204" s="49"/>
    </row>
    <row r="205" spans="1:1" ht="18.95" customHeight="1" x14ac:dyDescent="0.45">
      <c r="A205" s="49"/>
    </row>
    <row r="206" spans="1:1" ht="18.95" customHeight="1" x14ac:dyDescent="0.45">
      <c r="A206" s="49"/>
    </row>
    <row r="207" spans="1:1" ht="18.95" customHeight="1" x14ac:dyDescent="0.45">
      <c r="A207" s="49"/>
    </row>
    <row r="208" spans="1:1" ht="18.95" customHeight="1" x14ac:dyDescent="0.45">
      <c r="A208" s="49"/>
    </row>
    <row r="209" spans="1:1" ht="18.95" customHeight="1" x14ac:dyDescent="0.45">
      <c r="A209" s="49"/>
    </row>
    <row r="210" spans="1:1" ht="18.95" customHeight="1" x14ac:dyDescent="0.45">
      <c r="A210" s="49"/>
    </row>
    <row r="211" spans="1:1" ht="18.95" customHeight="1" x14ac:dyDescent="0.45">
      <c r="A211" s="49"/>
    </row>
    <row r="212" spans="1:1" ht="18.95" customHeight="1" x14ac:dyDescent="0.45">
      <c r="A212" s="49"/>
    </row>
    <row r="213" spans="1:1" ht="18.95" customHeight="1" x14ac:dyDescent="0.45">
      <c r="A213" s="49"/>
    </row>
    <row r="214" spans="1:1" ht="18.95" customHeight="1" x14ac:dyDescent="0.45">
      <c r="A214" s="49"/>
    </row>
    <row r="215" spans="1:1" ht="18.95" customHeight="1" x14ac:dyDescent="0.45">
      <c r="A215" s="49"/>
    </row>
    <row r="216" spans="1:1" ht="18.95" customHeight="1" x14ac:dyDescent="0.45">
      <c r="A216" s="49"/>
    </row>
    <row r="217" spans="1:1" ht="18.95" customHeight="1" x14ac:dyDescent="0.45">
      <c r="A217" s="49"/>
    </row>
    <row r="218" spans="1:1" ht="18.95" customHeight="1" x14ac:dyDescent="0.45">
      <c r="A218" s="49"/>
    </row>
    <row r="219" spans="1:1" ht="18.95" customHeight="1" x14ac:dyDescent="0.45">
      <c r="A219" s="49"/>
    </row>
    <row r="220" spans="1:1" ht="18.95" customHeight="1" x14ac:dyDescent="0.45">
      <c r="A220" s="49"/>
    </row>
    <row r="221" spans="1:1" ht="18.95" customHeight="1" x14ac:dyDescent="0.45">
      <c r="A221" s="49"/>
    </row>
    <row r="222" spans="1:1" ht="18.95" customHeight="1" x14ac:dyDescent="0.45">
      <c r="A222" s="49"/>
    </row>
    <row r="223" spans="1:1" ht="18.95" customHeight="1" x14ac:dyDescent="0.45">
      <c r="A223" s="49"/>
    </row>
    <row r="224" spans="1:1" ht="18.95" customHeight="1" x14ac:dyDescent="0.45">
      <c r="A224" s="49"/>
    </row>
    <row r="225" spans="1:1" ht="18.95" customHeight="1" x14ac:dyDescent="0.45">
      <c r="A225" s="49"/>
    </row>
    <row r="226" spans="1:1" ht="18.95" customHeight="1" x14ac:dyDescent="0.45">
      <c r="A226" s="49"/>
    </row>
    <row r="227" spans="1:1" ht="18.95" customHeight="1" x14ac:dyDescent="0.45">
      <c r="A227" s="49"/>
    </row>
    <row r="228" spans="1:1" ht="18.95" customHeight="1" x14ac:dyDescent="0.45">
      <c r="A228" s="49"/>
    </row>
    <row r="229" spans="1:1" ht="18.95" customHeight="1" x14ac:dyDescent="0.45">
      <c r="A229" s="49"/>
    </row>
    <row r="230" spans="1:1" ht="18.95" customHeight="1" x14ac:dyDescent="0.45">
      <c r="A230" s="49"/>
    </row>
    <row r="231" spans="1:1" ht="18.95" customHeight="1" x14ac:dyDescent="0.45">
      <c r="A231" s="49"/>
    </row>
    <row r="232" spans="1:1" ht="18.95" customHeight="1" x14ac:dyDescent="0.45">
      <c r="A232" s="49"/>
    </row>
    <row r="233" spans="1:1" ht="18.95" customHeight="1" x14ac:dyDescent="0.45">
      <c r="A233" s="49"/>
    </row>
    <row r="234" spans="1:1" ht="18.95" customHeight="1" x14ac:dyDescent="0.45">
      <c r="A234" s="49"/>
    </row>
    <row r="235" spans="1:1" ht="18.95" customHeight="1" x14ac:dyDescent="0.45">
      <c r="A235" s="49"/>
    </row>
    <row r="236" spans="1:1" ht="18.95" customHeight="1" x14ac:dyDescent="0.45">
      <c r="A236" s="49"/>
    </row>
    <row r="237" spans="1:1" ht="18.95" customHeight="1" x14ac:dyDescent="0.45">
      <c r="A237" s="49"/>
    </row>
    <row r="238" spans="1:1" ht="18.95" customHeight="1" x14ac:dyDescent="0.45">
      <c r="A238" s="49"/>
    </row>
    <row r="239" spans="1:1" ht="18.95" customHeight="1" x14ac:dyDescent="0.45">
      <c r="A239" s="49"/>
    </row>
    <row r="240" spans="1:1" ht="18.95" customHeight="1" x14ac:dyDescent="0.45">
      <c r="A240" s="49"/>
    </row>
    <row r="241" spans="1:1" ht="18.95" customHeight="1" x14ac:dyDescent="0.45">
      <c r="A241" s="49"/>
    </row>
    <row r="242" spans="1:1" ht="18.95" customHeight="1" x14ac:dyDescent="0.45">
      <c r="A242" s="49"/>
    </row>
    <row r="243" spans="1:1" ht="18.95" customHeight="1" x14ac:dyDescent="0.45">
      <c r="A243" s="49"/>
    </row>
    <row r="244" spans="1:1" ht="18.95" customHeight="1" x14ac:dyDescent="0.45">
      <c r="A244" s="49"/>
    </row>
    <row r="245" spans="1:1" ht="18.95" customHeight="1" x14ac:dyDescent="0.45">
      <c r="A245" s="49"/>
    </row>
    <row r="246" spans="1:1" ht="18.95" customHeight="1" x14ac:dyDescent="0.45">
      <c r="A246" s="49"/>
    </row>
    <row r="247" spans="1:1" ht="18.95" customHeight="1" x14ac:dyDescent="0.45">
      <c r="A247" s="49"/>
    </row>
    <row r="248" spans="1:1" ht="18.95" customHeight="1" x14ac:dyDescent="0.45">
      <c r="A248" s="49"/>
    </row>
    <row r="249" spans="1:1" ht="18.95" customHeight="1" x14ac:dyDescent="0.45">
      <c r="A249" s="49"/>
    </row>
    <row r="250" spans="1:1" ht="18.95" customHeight="1" x14ac:dyDescent="0.45">
      <c r="A250" s="49"/>
    </row>
    <row r="251" spans="1:1" ht="18.95" customHeight="1" x14ac:dyDescent="0.45">
      <c r="A251" s="49"/>
    </row>
    <row r="252" spans="1:1" ht="18.95" customHeight="1" x14ac:dyDescent="0.45">
      <c r="A252" s="49"/>
    </row>
    <row r="253" spans="1:1" ht="18.95" customHeight="1" x14ac:dyDescent="0.45">
      <c r="A253" s="49"/>
    </row>
    <row r="254" spans="1:1" ht="18.95" customHeight="1" x14ac:dyDescent="0.45">
      <c r="A254" s="49"/>
    </row>
    <row r="255" spans="1:1" ht="18.95" customHeight="1" x14ac:dyDescent="0.45">
      <c r="A255" s="49"/>
    </row>
    <row r="256" spans="1:1" ht="18.95" customHeight="1" x14ac:dyDescent="0.45">
      <c r="A256" s="49"/>
    </row>
    <row r="257" spans="1:1" ht="18.95" customHeight="1" x14ac:dyDescent="0.45">
      <c r="A257" s="49"/>
    </row>
    <row r="258" spans="1:1" ht="18.95" customHeight="1" x14ac:dyDescent="0.45">
      <c r="A258" s="49"/>
    </row>
    <row r="259" spans="1:1" ht="18.95" customHeight="1" x14ac:dyDescent="0.45">
      <c r="A259" s="49"/>
    </row>
    <row r="260" spans="1:1" ht="18.95" customHeight="1" x14ac:dyDescent="0.45">
      <c r="A260" s="49"/>
    </row>
    <row r="261" spans="1:1" ht="18.95" customHeight="1" x14ac:dyDescent="0.45">
      <c r="A261" s="49"/>
    </row>
    <row r="262" spans="1:1" ht="18.95" customHeight="1" x14ac:dyDescent="0.45">
      <c r="A262" s="49"/>
    </row>
    <row r="263" spans="1:1" ht="18.95" customHeight="1" x14ac:dyDescent="0.45">
      <c r="A263" s="49"/>
    </row>
    <row r="264" spans="1:1" ht="18.95" customHeight="1" x14ac:dyDescent="0.45">
      <c r="A264" s="49"/>
    </row>
    <row r="265" spans="1:1" ht="18.95" customHeight="1" x14ac:dyDescent="0.45">
      <c r="A265" s="49"/>
    </row>
    <row r="266" spans="1:1" ht="18.95" customHeight="1" x14ac:dyDescent="0.45">
      <c r="A266" s="49"/>
    </row>
    <row r="267" spans="1:1" ht="18.95" customHeight="1" x14ac:dyDescent="0.45">
      <c r="A267" s="49"/>
    </row>
    <row r="268" spans="1:1" ht="18.95" customHeight="1" x14ac:dyDescent="0.45">
      <c r="A268" s="49"/>
    </row>
    <row r="269" spans="1:1" ht="18.95" customHeight="1" x14ac:dyDescent="0.45">
      <c r="A269" s="49"/>
    </row>
    <row r="270" spans="1:1" ht="18.95" customHeight="1" x14ac:dyDescent="0.45">
      <c r="A270" s="49"/>
    </row>
    <row r="271" spans="1:1" ht="18.95" customHeight="1" x14ac:dyDescent="0.45">
      <c r="A271" s="49"/>
    </row>
    <row r="272" spans="1:1" ht="18.95" customHeight="1" x14ac:dyDescent="0.45">
      <c r="A272" s="49"/>
    </row>
    <row r="273" spans="1:1" ht="18.95" customHeight="1" x14ac:dyDescent="0.45">
      <c r="A273" s="49"/>
    </row>
    <row r="274" spans="1:1" ht="18.95" customHeight="1" x14ac:dyDescent="0.45">
      <c r="A274" s="49"/>
    </row>
    <row r="275" spans="1:1" ht="18.95" customHeight="1" x14ac:dyDescent="0.45">
      <c r="A275" s="49"/>
    </row>
    <row r="276" spans="1:1" ht="18.95" customHeight="1" x14ac:dyDescent="0.45">
      <c r="A276" s="49"/>
    </row>
    <row r="277" spans="1:1" ht="18.95" customHeight="1" x14ac:dyDescent="0.45">
      <c r="A277" s="49"/>
    </row>
    <row r="278" spans="1:1" ht="18.95" customHeight="1" x14ac:dyDescent="0.45">
      <c r="A278" s="49"/>
    </row>
    <row r="279" spans="1:1" ht="18.95" customHeight="1" x14ac:dyDescent="0.45">
      <c r="A279" s="49"/>
    </row>
    <row r="280" spans="1:1" ht="18.95" customHeight="1" x14ac:dyDescent="0.45">
      <c r="A280" s="49"/>
    </row>
    <row r="282" spans="1:1" ht="18.95" customHeight="1" x14ac:dyDescent="0.45">
      <c r="A282" s="6"/>
    </row>
    <row r="283" spans="1:1" ht="18.95" customHeight="1" x14ac:dyDescent="0.45">
      <c r="A283" s="6"/>
    </row>
    <row r="284" spans="1:1" ht="18.95" customHeight="1" x14ac:dyDescent="0.45">
      <c r="A284" s="50"/>
    </row>
    <row r="285" spans="1:1" ht="18.95" customHeight="1" x14ac:dyDescent="0.45">
      <c r="A285" s="6"/>
    </row>
    <row r="286" spans="1:1" ht="18.95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sqref="A1:XFD1048576"/>
    </sheetView>
  </sheetViews>
  <sheetFormatPr defaultRowHeight="20.100000000000001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0.100000000000001" customHeight="1" x14ac:dyDescent="0.45">
      <c r="A1" s="54" t="s">
        <v>0</v>
      </c>
      <c r="B1" s="54"/>
      <c r="C1" s="54"/>
      <c r="D1" s="54"/>
      <c r="E1" s="54"/>
      <c r="F1" s="54"/>
    </row>
    <row r="2" spans="1:7" ht="20.100000000000001" customHeight="1" x14ac:dyDescent="0.45">
      <c r="A2" s="55" t="s">
        <v>121</v>
      </c>
      <c r="B2" s="55"/>
      <c r="C2" s="55"/>
      <c r="D2" s="55"/>
      <c r="E2" s="55"/>
      <c r="F2" s="55"/>
    </row>
    <row r="3" spans="1:7" ht="20.100000000000001" customHeight="1" x14ac:dyDescent="0.2">
      <c r="A3" s="52"/>
      <c r="B3" s="52"/>
      <c r="C3" s="52"/>
      <c r="D3" s="52"/>
      <c r="E3" s="52"/>
      <c r="F3" s="52"/>
    </row>
    <row r="4" spans="1:7" ht="20.100000000000001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0.100000000000001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0.100000000000001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0.100000000000001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0.100000000000001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0.100000000000001" customHeight="1" x14ac:dyDescent="0.5">
      <c r="A9" s="7" t="s">
        <v>13</v>
      </c>
      <c r="B9" s="7">
        <v>10000000</v>
      </c>
      <c r="C9" s="7">
        <v>1080005.81</v>
      </c>
      <c r="D9" s="7">
        <v>7180302.25</v>
      </c>
      <c r="E9" s="8" t="str">
        <f>IF(D9&gt;B9,"+","-")</f>
        <v>-</v>
      </c>
      <c r="F9" s="7">
        <f>ABS(D9-B9)</f>
        <v>2819697.75</v>
      </c>
      <c r="G9" s="6"/>
    </row>
    <row r="10" spans="1:7" s="9" customFormat="1" ht="20.100000000000001" customHeight="1" x14ac:dyDescent="0.5">
      <c r="A10" s="7" t="s">
        <v>14</v>
      </c>
      <c r="B10" s="7">
        <v>1100000000</v>
      </c>
      <c r="C10" s="7">
        <v>23047164.140000001</v>
      </c>
      <c r="D10" s="7">
        <v>619949459.09000003</v>
      </c>
      <c r="E10" s="8" t="str">
        <f t="shared" ref="E10:E16" si="0">IF(D10&gt;B10,"+","-")</f>
        <v>-</v>
      </c>
      <c r="F10" s="7">
        <f t="shared" ref="F10:F16" si="1">ABS(D10-B10)</f>
        <v>480050540.90999997</v>
      </c>
      <c r="G10" s="6"/>
    </row>
    <row r="11" spans="1:7" ht="20.100000000000001" customHeight="1" x14ac:dyDescent="0.5">
      <c r="A11" s="7" t="s">
        <v>15</v>
      </c>
      <c r="B11" s="7">
        <v>1140000000</v>
      </c>
      <c r="C11" s="7">
        <v>52976807.380000003</v>
      </c>
      <c r="D11" s="7">
        <v>1047165193.79</v>
      </c>
      <c r="E11" s="8" t="str">
        <f t="shared" si="0"/>
        <v>-</v>
      </c>
      <c r="F11" s="7">
        <f t="shared" si="1"/>
        <v>92834806.210000038</v>
      </c>
      <c r="G11" s="6"/>
    </row>
    <row r="12" spans="1:7" ht="20.100000000000001" customHeight="1" x14ac:dyDescent="0.5">
      <c r="A12" s="7" t="s">
        <v>16</v>
      </c>
      <c r="B12" s="7">
        <v>1000000</v>
      </c>
      <c r="C12" s="7">
        <v>92180</v>
      </c>
      <c r="D12" s="7">
        <v>810295</v>
      </c>
      <c r="E12" s="8" t="str">
        <f t="shared" si="0"/>
        <v>-</v>
      </c>
      <c r="F12" s="7">
        <f t="shared" si="1"/>
        <v>189705</v>
      </c>
      <c r="G12" s="6"/>
    </row>
    <row r="13" spans="1:7" ht="20.100000000000001" customHeight="1" x14ac:dyDescent="0.5">
      <c r="A13" s="7" t="s">
        <v>17</v>
      </c>
      <c r="B13" s="7">
        <v>225000000</v>
      </c>
      <c r="C13" s="7">
        <v>16024302.68</v>
      </c>
      <c r="D13" s="7">
        <v>165844028.03</v>
      </c>
      <c r="E13" s="8" t="str">
        <f t="shared" si="0"/>
        <v>-</v>
      </c>
      <c r="F13" s="7">
        <f t="shared" si="1"/>
        <v>59155971.969999999</v>
      </c>
      <c r="G13" s="6"/>
    </row>
    <row r="14" spans="1:7" ht="20.100000000000001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0.100000000000001" customHeight="1" x14ac:dyDescent="0.5">
      <c r="A15" s="7" t="s">
        <v>19</v>
      </c>
      <c r="B15" s="10">
        <v>7500000000</v>
      </c>
      <c r="C15" s="7">
        <v>2838392851.98</v>
      </c>
      <c r="D15" s="7">
        <v>11815222884.99</v>
      </c>
      <c r="E15" s="8" t="str">
        <f>IF(D15&gt;B15,"+","-")</f>
        <v>+</v>
      </c>
      <c r="F15" s="7">
        <f>ABS(D15-B15)</f>
        <v>4315222884.9899998</v>
      </c>
      <c r="G15" s="6"/>
    </row>
    <row r="16" spans="1:7" ht="20.100000000000001" customHeight="1" x14ac:dyDescent="0.5">
      <c r="A16" s="7" t="s">
        <v>20</v>
      </c>
      <c r="B16" s="11">
        <f>SUM(B9:B15)</f>
        <v>10000000000</v>
      </c>
      <c r="C16" s="11">
        <v>2931613311.9899998</v>
      </c>
      <c r="D16" s="11">
        <v>13656172163.15</v>
      </c>
      <c r="E16" s="12" t="str">
        <f t="shared" si="0"/>
        <v>+</v>
      </c>
      <c r="F16" s="11">
        <f t="shared" si="1"/>
        <v>3656172163.1499996</v>
      </c>
      <c r="G16" s="6"/>
    </row>
    <row r="17" spans="1:7" ht="20.100000000000001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0.100000000000001" customHeight="1" x14ac:dyDescent="0.5">
      <c r="A18" s="7" t="s">
        <v>22</v>
      </c>
      <c r="B18" s="13">
        <v>28200000000</v>
      </c>
      <c r="C18" s="7">
        <v>2363189162.5599999</v>
      </c>
      <c r="D18" s="7">
        <v>30097010844.59</v>
      </c>
      <c r="E18" s="8" t="str">
        <f t="shared" ref="E18:E27" si="2">IF(D18&gt;B18,"+","-")</f>
        <v>+</v>
      </c>
      <c r="F18" s="7">
        <f t="shared" ref="F18:F27" si="3">ABS(D18-B18)</f>
        <v>1897010844.5900002</v>
      </c>
      <c r="G18" s="6"/>
    </row>
    <row r="19" spans="1:7" ht="20.100000000000001" customHeight="1" x14ac:dyDescent="0.5">
      <c r="A19" s="7" t="s">
        <v>23</v>
      </c>
      <c r="B19" s="13">
        <v>13700000000</v>
      </c>
      <c r="C19" s="14">
        <v>1126546496.6700001</v>
      </c>
      <c r="D19" s="7">
        <v>13266668107.73</v>
      </c>
      <c r="E19" s="15" t="str">
        <f t="shared" si="2"/>
        <v>-</v>
      </c>
      <c r="F19" s="7">
        <f t="shared" si="3"/>
        <v>433331892.27000046</v>
      </c>
      <c r="G19" s="6"/>
    </row>
    <row r="20" spans="1:7" ht="20.100000000000001" customHeight="1" x14ac:dyDescent="0.5">
      <c r="A20" s="7" t="s">
        <v>24</v>
      </c>
      <c r="B20" s="13">
        <v>4800000000</v>
      </c>
      <c r="C20" s="14">
        <v>287742425.88999999</v>
      </c>
      <c r="D20" s="14">
        <v>3461826550.6199999</v>
      </c>
      <c r="E20" s="8" t="s">
        <v>8</v>
      </c>
      <c r="F20" s="7">
        <f t="shared" si="3"/>
        <v>1338173449.3800001</v>
      </c>
      <c r="G20" s="6"/>
    </row>
    <row r="21" spans="1:7" ht="20.100000000000001" customHeight="1" x14ac:dyDescent="0.5">
      <c r="A21" s="7" t="s">
        <v>25</v>
      </c>
      <c r="B21" s="16">
        <v>13300000000</v>
      </c>
      <c r="C21" s="14">
        <v>842283864</v>
      </c>
      <c r="D21" s="17">
        <v>8885718965</v>
      </c>
      <c r="E21" s="8" t="str">
        <f t="shared" si="2"/>
        <v>-</v>
      </c>
      <c r="F21" s="7">
        <f t="shared" si="3"/>
        <v>4414281035</v>
      </c>
      <c r="G21" s="6"/>
    </row>
    <row r="22" spans="1:7" ht="20.100000000000001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0.100000000000001" customHeight="1" x14ac:dyDescent="0.5">
      <c r="A23" s="7" t="s">
        <v>27</v>
      </c>
      <c r="B23" s="13">
        <v>3850000000</v>
      </c>
      <c r="C23" s="7">
        <v>306790452.08999997</v>
      </c>
      <c r="D23" s="7">
        <v>3041493953.9000001</v>
      </c>
      <c r="E23" s="8" t="str">
        <f>IF(D23&gt;B23,"+","-")</f>
        <v>-</v>
      </c>
      <c r="F23" s="7">
        <f>ABS(D23-B23)</f>
        <v>808506046.0999999</v>
      </c>
      <c r="G23" s="6"/>
    </row>
    <row r="24" spans="1:7" ht="20.100000000000001" customHeight="1" x14ac:dyDescent="0.5">
      <c r="A24" s="7" t="s">
        <v>28</v>
      </c>
      <c r="B24" s="7">
        <v>4800000</v>
      </c>
      <c r="C24" s="14">
        <v>59954.5</v>
      </c>
      <c r="D24" s="14">
        <v>2407606.36</v>
      </c>
      <c r="E24" s="8" t="s">
        <v>8</v>
      </c>
      <c r="F24" s="7">
        <f>ABS(D24-B24)</f>
        <v>2392393.64</v>
      </c>
      <c r="G24" s="6"/>
    </row>
    <row r="25" spans="1:7" ht="20.100000000000001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0.100000000000001" customHeight="1" x14ac:dyDescent="0.5">
      <c r="A26" s="7" t="s">
        <v>30</v>
      </c>
      <c r="B26" s="7">
        <v>145000000</v>
      </c>
      <c r="C26" s="7">
        <v>1754850</v>
      </c>
      <c r="D26" s="7">
        <v>29006940</v>
      </c>
      <c r="E26" s="8" t="str">
        <f>IF(D26&gt;B26,"+","-")</f>
        <v>-</v>
      </c>
      <c r="F26" s="7">
        <f>ABS(D26-B26)</f>
        <v>115993060</v>
      </c>
      <c r="G26" s="6"/>
    </row>
    <row r="27" spans="1:7" ht="20.100000000000001" customHeight="1" x14ac:dyDescent="0.5">
      <c r="A27" s="7" t="s">
        <v>31</v>
      </c>
      <c r="B27" s="21">
        <f>SUM(B18:B26)</f>
        <v>64000000000</v>
      </c>
      <c r="C27" s="21">
        <v>4928367205.71</v>
      </c>
      <c r="D27" s="21">
        <v>58784151468.199997</v>
      </c>
      <c r="E27" s="12" t="str">
        <f t="shared" si="2"/>
        <v>-</v>
      </c>
      <c r="F27" s="11">
        <f t="shared" si="3"/>
        <v>5215848531.8000031</v>
      </c>
      <c r="G27" s="6"/>
    </row>
    <row r="28" spans="1:7" ht="20.100000000000001" customHeight="1" x14ac:dyDescent="0.5">
      <c r="A28" s="22" t="s">
        <v>32</v>
      </c>
      <c r="B28" s="23">
        <f>+B16+B27</f>
        <v>74000000000</v>
      </c>
      <c r="C28" s="23">
        <v>7859980517.6999998</v>
      </c>
      <c r="D28" s="23">
        <v>72440323631.350006</v>
      </c>
      <c r="E28" s="24" t="str">
        <f>IF(D28&gt;B28,"+","-")</f>
        <v>-</v>
      </c>
      <c r="F28" s="23">
        <f>ABS(D28-B28)</f>
        <v>1559676368.6499939</v>
      </c>
      <c r="G28" s="6"/>
    </row>
    <row r="29" spans="1:7" ht="20.100000000000001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0.100000000000001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0.100000000000001" customHeight="1" x14ac:dyDescent="0.5">
      <c r="A31" s="7" t="s">
        <v>35</v>
      </c>
      <c r="B31" s="7">
        <v>800000000</v>
      </c>
      <c r="C31" s="7">
        <v>57814025</v>
      </c>
      <c r="D31" s="7">
        <v>461468192.76999998</v>
      </c>
      <c r="E31" s="8" t="str">
        <f t="shared" ref="E31:E38" si="4">IF(D31&gt;B31,"+","-")</f>
        <v>-</v>
      </c>
      <c r="F31" s="7">
        <f t="shared" ref="F31:F42" si="5">ABS(D31-B31)</f>
        <v>338531807.23000002</v>
      </c>
      <c r="G31" s="6"/>
    </row>
    <row r="32" spans="1:7" ht="20.100000000000001" customHeight="1" x14ac:dyDescent="0.5">
      <c r="A32" s="7" t="s">
        <v>36</v>
      </c>
      <c r="B32" s="7">
        <v>42700000</v>
      </c>
      <c r="C32" s="7">
        <v>2865730</v>
      </c>
      <c r="D32" s="7">
        <v>28861660</v>
      </c>
      <c r="E32" s="8" t="str">
        <f t="shared" si="4"/>
        <v>-</v>
      </c>
      <c r="F32" s="7">
        <f t="shared" si="5"/>
        <v>13838340</v>
      </c>
      <c r="G32" s="6"/>
    </row>
    <row r="33" spans="1:7" ht="20.100000000000001" customHeight="1" x14ac:dyDescent="0.5">
      <c r="A33" s="7" t="s">
        <v>37</v>
      </c>
      <c r="B33" s="7">
        <v>45000000</v>
      </c>
      <c r="C33" s="7">
        <v>2489318.89</v>
      </c>
      <c r="D33" s="7">
        <v>29100679.579999998</v>
      </c>
      <c r="E33" s="8" t="str">
        <f t="shared" si="4"/>
        <v>-</v>
      </c>
      <c r="F33" s="7">
        <f t="shared" si="5"/>
        <v>15899320.420000002</v>
      </c>
      <c r="G33" s="6"/>
    </row>
    <row r="34" spans="1:7" s="9" customFormat="1" ht="20.100000000000001" customHeight="1" x14ac:dyDescent="0.5">
      <c r="A34" s="7" t="s">
        <v>38</v>
      </c>
      <c r="B34" s="7">
        <v>60000000</v>
      </c>
      <c r="C34" s="7">
        <v>4710904.7699999996</v>
      </c>
      <c r="D34" s="7">
        <v>41985811.700000003</v>
      </c>
      <c r="E34" s="8" t="str">
        <f t="shared" si="4"/>
        <v>-</v>
      </c>
      <c r="F34" s="7">
        <f t="shared" si="5"/>
        <v>18014188.299999997</v>
      </c>
      <c r="G34" s="6"/>
    </row>
    <row r="35" spans="1:7" ht="20.100000000000001" customHeight="1" x14ac:dyDescent="0.5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0.100000000000001" customHeight="1" x14ac:dyDescent="0.5">
      <c r="A36" s="7" t="s">
        <v>40</v>
      </c>
      <c r="B36" s="7">
        <v>77000000</v>
      </c>
      <c r="C36" s="7">
        <v>62950</v>
      </c>
      <c r="D36" s="7">
        <v>635258</v>
      </c>
      <c r="E36" s="8" t="str">
        <f t="shared" si="4"/>
        <v>-</v>
      </c>
      <c r="F36" s="7">
        <f t="shared" si="5"/>
        <v>76364742</v>
      </c>
      <c r="G36" s="6"/>
    </row>
    <row r="37" spans="1:7" ht="20.100000000000001" customHeight="1" x14ac:dyDescent="0.5">
      <c r="A37" s="7" t="s">
        <v>41</v>
      </c>
      <c r="B37" s="25">
        <v>900000</v>
      </c>
      <c r="C37" s="7">
        <v>72470</v>
      </c>
      <c r="D37" s="7">
        <v>712459</v>
      </c>
      <c r="E37" s="8" t="str">
        <f t="shared" si="4"/>
        <v>-</v>
      </c>
      <c r="F37" s="7">
        <f t="shared" si="5"/>
        <v>187541</v>
      </c>
      <c r="G37" s="6"/>
    </row>
    <row r="38" spans="1:7" ht="20.100000000000001" customHeight="1" x14ac:dyDescent="0.5">
      <c r="A38" s="7" t="s">
        <v>42</v>
      </c>
      <c r="B38" s="25">
        <v>13000000</v>
      </c>
      <c r="C38" s="7">
        <v>1067000</v>
      </c>
      <c r="D38" s="7">
        <v>8613750</v>
      </c>
      <c r="E38" s="8" t="str">
        <f t="shared" si="4"/>
        <v>-</v>
      </c>
      <c r="F38" s="7">
        <f t="shared" si="5"/>
        <v>4386250</v>
      </c>
      <c r="G38" s="6"/>
    </row>
    <row r="39" spans="1:7" s="9" customFormat="1" ht="20.100000000000001" customHeight="1" x14ac:dyDescent="0.5">
      <c r="A39" s="7" t="s">
        <v>43</v>
      </c>
      <c r="B39" s="7">
        <v>310000</v>
      </c>
      <c r="C39" s="14">
        <v>1500</v>
      </c>
      <c r="D39" s="14">
        <v>26000</v>
      </c>
      <c r="E39" s="8" t="s">
        <v>8</v>
      </c>
      <c r="F39" s="7">
        <f t="shared" si="5"/>
        <v>284000</v>
      </c>
      <c r="G39" s="6"/>
    </row>
    <row r="40" spans="1:7" s="9" customFormat="1" ht="20.100000000000001" customHeight="1" x14ac:dyDescent="0.5">
      <c r="A40" s="7" t="s">
        <v>44</v>
      </c>
      <c r="B40" s="7">
        <v>80000</v>
      </c>
      <c r="C40" s="14">
        <v>500</v>
      </c>
      <c r="D40" s="14">
        <v>23950</v>
      </c>
      <c r="E40" s="8" t="s">
        <v>8</v>
      </c>
      <c r="F40" s="7">
        <f t="shared" si="5"/>
        <v>56050</v>
      </c>
      <c r="G40" s="6"/>
    </row>
    <row r="41" spans="1:7" s="9" customFormat="1" ht="20.100000000000001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f>B41</f>
        <v>42700000</v>
      </c>
      <c r="G41" s="6"/>
    </row>
    <row r="42" spans="1:7" s="9" customFormat="1" ht="20.100000000000001" customHeight="1" x14ac:dyDescent="0.5">
      <c r="A42" s="7" t="s">
        <v>46</v>
      </c>
      <c r="B42" s="7">
        <v>13000000</v>
      </c>
      <c r="C42" s="14">
        <v>1000</v>
      </c>
      <c r="D42" s="14">
        <v>1000</v>
      </c>
      <c r="E42" s="8" t="s">
        <v>8</v>
      </c>
      <c r="F42" s="7">
        <f t="shared" si="5"/>
        <v>12999000</v>
      </c>
      <c r="G42" s="6"/>
    </row>
    <row r="43" spans="1:7" ht="20.100000000000001" customHeight="1" x14ac:dyDescent="0.2">
      <c r="A43" s="23"/>
      <c r="B43" s="23"/>
      <c r="C43" s="23"/>
      <c r="D43" s="23"/>
      <c r="E43" s="24"/>
      <c r="F43" s="23"/>
      <c r="G43" s="6"/>
    </row>
    <row r="44" spans="1:7" ht="20.100000000000001" customHeight="1" x14ac:dyDescent="0.2">
      <c r="A44" s="17"/>
      <c r="B44" s="25"/>
      <c r="C44" s="17"/>
      <c r="D44" s="17"/>
      <c r="E44" s="26"/>
      <c r="F44" s="17"/>
      <c r="G44" s="6"/>
    </row>
    <row r="45" spans="1:7" ht="20.100000000000001" customHeight="1" x14ac:dyDescent="0.2">
      <c r="A45" s="52" t="s">
        <v>47</v>
      </c>
      <c r="B45" s="52"/>
      <c r="C45" s="52"/>
      <c r="D45" s="52"/>
      <c r="E45" s="52"/>
      <c r="F45" s="52"/>
      <c r="G45" s="6"/>
    </row>
    <row r="46" spans="1:7" ht="20.100000000000001" customHeight="1" x14ac:dyDescent="0.2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0.100000000000001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0.100000000000001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0.100000000000001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0.100000000000001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0.100000000000001" customHeight="1" x14ac:dyDescent="0.5">
      <c r="A52" s="7" t="s">
        <v>52</v>
      </c>
      <c r="B52" s="7">
        <v>84000000</v>
      </c>
      <c r="C52" s="7">
        <v>11434200</v>
      </c>
      <c r="D52" s="7">
        <v>139792500</v>
      </c>
      <c r="E52" s="8" t="str">
        <f t="shared" si="6"/>
        <v>+</v>
      </c>
      <c r="F52" s="7">
        <f t="shared" si="7"/>
        <v>55792500</v>
      </c>
      <c r="G52" s="6"/>
    </row>
    <row r="53" spans="1:7" s="9" customFormat="1" ht="20.100000000000001" customHeight="1" x14ac:dyDescent="0.5">
      <c r="A53" s="7" t="s">
        <v>53</v>
      </c>
      <c r="B53" s="7">
        <v>300000</v>
      </c>
      <c r="C53" s="14">
        <v>18023</v>
      </c>
      <c r="D53" s="14">
        <v>32507</v>
      </c>
      <c r="E53" s="8" t="s">
        <v>8</v>
      </c>
      <c r="F53" s="7">
        <f t="shared" si="7"/>
        <v>267493</v>
      </c>
      <c r="G53" s="6"/>
    </row>
    <row r="54" spans="1:7" s="9" customFormat="1" ht="20.100000000000001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0.100000000000001" customHeight="1" x14ac:dyDescent="0.5">
      <c r="A55" s="7" t="s">
        <v>55</v>
      </c>
      <c r="B55" s="11">
        <f>SUM(B31:B42)+SUM(B49:B54)</f>
        <v>2214000000</v>
      </c>
      <c r="C55" s="11">
        <v>80537621.659999996</v>
      </c>
      <c r="D55" s="11">
        <v>711256668.04999995</v>
      </c>
      <c r="E55" s="12" t="str">
        <f t="shared" si="6"/>
        <v>-</v>
      </c>
      <c r="F55" s="11">
        <f t="shared" si="7"/>
        <v>1502743331.95</v>
      </c>
      <c r="G55" s="6"/>
    </row>
    <row r="56" spans="1:7" ht="20.100000000000001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0.100000000000001" customHeight="1" x14ac:dyDescent="0.5">
      <c r="A57" s="7" t="s">
        <v>57</v>
      </c>
      <c r="B57" s="7">
        <v>133000000</v>
      </c>
      <c r="C57" s="7">
        <v>82300</v>
      </c>
      <c r="D57" s="7">
        <v>2355353.4</v>
      </c>
      <c r="E57" s="8" t="str">
        <f>IF(D57&gt;B57,"+","-")</f>
        <v>-</v>
      </c>
      <c r="F57" s="7">
        <f>ABS(D57-B57)</f>
        <v>130644646.59999999</v>
      </c>
      <c r="G57" s="6"/>
    </row>
    <row r="58" spans="1:7" ht="20.100000000000001" customHeight="1" x14ac:dyDescent="0.5">
      <c r="A58" s="7" t="s">
        <v>58</v>
      </c>
      <c r="B58" s="7">
        <v>20000000</v>
      </c>
      <c r="C58" s="7">
        <v>11500</v>
      </c>
      <c r="D58" s="7">
        <v>486886</v>
      </c>
      <c r="E58" s="8" t="str">
        <f t="shared" ref="E58:E63" si="8">IF(D58&gt;B58,"+","-")</f>
        <v>-</v>
      </c>
      <c r="F58" s="7">
        <f t="shared" ref="F58:F65" si="9">ABS(D58-B58)</f>
        <v>19513114</v>
      </c>
      <c r="G58" s="6"/>
    </row>
    <row r="59" spans="1:7" ht="20.100000000000001" customHeight="1" x14ac:dyDescent="0.5">
      <c r="A59" s="7" t="s">
        <v>59</v>
      </c>
      <c r="B59" s="7">
        <v>200000</v>
      </c>
      <c r="C59" s="7">
        <v>13580</v>
      </c>
      <c r="D59" s="7">
        <v>137775</v>
      </c>
      <c r="E59" s="8" t="str">
        <f t="shared" si="8"/>
        <v>-</v>
      </c>
      <c r="F59" s="7">
        <f t="shared" si="9"/>
        <v>62225</v>
      </c>
      <c r="G59" s="6"/>
    </row>
    <row r="60" spans="1:7" ht="20.100000000000001" customHeight="1" x14ac:dyDescent="0.5">
      <c r="A60" s="7" t="s">
        <v>60</v>
      </c>
      <c r="B60" s="7">
        <v>2200000</v>
      </c>
      <c r="C60" s="14" t="s">
        <v>8</v>
      </c>
      <c r="D60" s="7">
        <v>47000</v>
      </c>
      <c r="E60" s="8" t="str">
        <f t="shared" si="8"/>
        <v>-</v>
      </c>
      <c r="F60" s="7">
        <f t="shared" si="9"/>
        <v>2153000</v>
      </c>
      <c r="G60" s="6"/>
    </row>
    <row r="61" spans="1:7" ht="20.100000000000001" customHeight="1" x14ac:dyDescent="0.5">
      <c r="A61" s="7" t="s">
        <v>61</v>
      </c>
      <c r="B61" s="7">
        <v>300000</v>
      </c>
      <c r="C61" s="7">
        <v>3000</v>
      </c>
      <c r="D61" s="7">
        <v>280000</v>
      </c>
      <c r="E61" s="8" t="str">
        <f t="shared" si="8"/>
        <v>-</v>
      </c>
      <c r="F61" s="7">
        <f t="shared" si="9"/>
        <v>20000</v>
      </c>
      <c r="G61" s="6"/>
    </row>
    <row r="62" spans="1:7" ht="20.100000000000001" customHeight="1" x14ac:dyDescent="0.5">
      <c r="A62" s="7" t="s">
        <v>62</v>
      </c>
      <c r="B62" s="7">
        <v>1300000</v>
      </c>
      <c r="C62" s="14">
        <v>1000</v>
      </c>
      <c r="D62" s="7">
        <v>72800</v>
      </c>
      <c r="E62" s="8" t="str">
        <f t="shared" si="8"/>
        <v>-</v>
      </c>
      <c r="F62" s="7">
        <f t="shared" si="9"/>
        <v>1227200</v>
      </c>
      <c r="G62" s="6"/>
    </row>
    <row r="63" spans="1:7" ht="20.100000000000001" customHeight="1" x14ac:dyDescent="0.5">
      <c r="A63" s="7" t="s">
        <v>63</v>
      </c>
      <c r="B63" s="7">
        <v>13000000</v>
      </c>
      <c r="C63" s="7">
        <v>3215</v>
      </c>
      <c r="D63" s="7">
        <v>445334</v>
      </c>
      <c r="E63" s="8" t="str">
        <f t="shared" si="8"/>
        <v>-</v>
      </c>
      <c r="F63" s="7">
        <f t="shared" si="9"/>
        <v>12554666</v>
      </c>
      <c r="G63" s="6"/>
    </row>
    <row r="64" spans="1:7" ht="20.100000000000001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0.100000000000001" customHeight="1" x14ac:dyDescent="0.5">
      <c r="A65" s="7" t="s">
        <v>65</v>
      </c>
      <c r="B65" s="11">
        <f>SUM(B57:B63)</f>
        <v>170000000</v>
      </c>
      <c r="C65" s="11">
        <v>73005</v>
      </c>
      <c r="D65" s="11">
        <v>3825148.4</v>
      </c>
      <c r="E65" s="12" t="str">
        <f>IF(D65&gt;B65,"+","-")</f>
        <v>-</v>
      </c>
      <c r="F65" s="11">
        <f t="shared" si="9"/>
        <v>166174851.59999999</v>
      </c>
      <c r="G65" s="6"/>
    </row>
    <row r="66" spans="1:7" ht="20.100000000000001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0.100000000000001" customHeight="1" x14ac:dyDescent="0.5">
      <c r="A67" s="7" t="s">
        <v>67</v>
      </c>
      <c r="B67" s="7">
        <v>110000000</v>
      </c>
      <c r="C67" s="7">
        <v>8094341</v>
      </c>
      <c r="D67" s="7">
        <v>75799324.739999995</v>
      </c>
      <c r="E67" s="8" t="str">
        <f>IF(D67&gt;B67,"+","-")</f>
        <v>-</v>
      </c>
      <c r="F67" s="7">
        <f>ABS(D67-B67)</f>
        <v>34200675.260000005</v>
      </c>
      <c r="G67" s="6"/>
    </row>
    <row r="68" spans="1:7" s="9" customFormat="1" ht="20.100000000000001" customHeight="1" x14ac:dyDescent="0.5">
      <c r="A68" s="7" t="s">
        <v>68</v>
      </c>
      <c r="B68" s="11">
        <f>+B67</f>
        <v>110000000</v>
      </c>
      <c r="C68" s="11">
        <f>C67</f>
        <v>8094341</v>
      </c>
      <c r="D68" s="11">
        <f>D67</f>
        <v>75799324.739999995</v>
      </c>
      <c r="E68" s="12" t="str">
        <f t="shared" ref="E68:E82" si="10">IF(D68&gt;B68,"+","-")</f>
        <v>-</v>
      </c>
      <c r="F68" s="11">
        <f>ABS(D68-B68)</f>
        <v>34200675.260000005</v>
      </c>
      <c r="G68" s="6"/>
    </row>
    <row r="69" spans="1:7" ht="20.100000000000001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0.100000000000001" customHeight="1" x14ac:dyDescent="0.5">
      <c r="A70" s="7" t="s">
        <v>70</v>
      </c>
      <c r="B70" s="7">
        <v>15000000</v>
      </c>
      <c r="C70" s="7">
        <v>61456</v>
      </c>
      <c r="D70" s="7">
        <v>476134</v>
      </c>
      <c r="E70" s="8" t="str">
        <f t="shared" si="10"/>
        <v>-</v>
      </c>
      <c r="F70" s="7">
        <f t="shared" ref="F70:F83" si="11">ABS(D70-B70)</f>
        <v>14523866</v>
      </c>
      <c r="G70" s="6"/>
    </row>
    <row r="71" spans="1:7" ht="20.100000000000001" customHeight="1" x14ac:dyDescent="0.5">
      <c r="A71" s="7" t="s">
        <v>71</v>
      </c>
      <c r="B71" s="7">
        <v>500000</v>
      </c>
      <c r="C71" s="7">
        <v>44630</v>
      </c>
      <c r="D71" s="7">
        <v>262236</v>
      </c>
      <c r="E71" s="8" t="str">
        <f t="shared" si="10"/>
        <v>-</v>
      </c>
      <c r="F71" s="7">
        <f t="shared" si="11"/>
        <v>237764</v>
      </c>
      <c r="G71" s="6"/>
    </row>
    <row r="72" spans="1:7" s="9" customFormat="1" ht="20.100000000000001" customHeight="1" x14ac:dyDescent="0.5">
      <c r="A72" s="7" t="s">
        <v>72</v>
      </c>
      <c r="B72" s="7">
        <v>1000000</v>
      </c>
      <c r="C72" s="14">
        <v>26840</v>
      </c>
      <c r="D72" s="14">
        <v>154030</v>
      </c>
      <c r="E72" s="8" t="s">
        <v>8</v>
      </c>
      <c r="F72" s="7">
        <f t="shared" si="11"/>
        <v>845970</v>
      </c>
      <c r="G72" s="6"/>
    </row>
    <row r="73" spans="1:7" ht="20.100000000000001" customHeight="1" x14ac:dyDescent="0.5">
      <c r="A73" s="7" t="s">
        <v>73</v>
      </c>
      <c r="B73" s="7">
        <v>4000000</v>
      </c>
      <c r="C73" s="7">
        <v>648731</v>
      </c>
      <c r="D73" s="7">
        <v>6035148.5</v>
      </c>
      <c r="E73" s="8" t="str">
        <f t="shared" si="10"/>
        <v>+</v>
      </c>
      <c r="F73" s="7">
        <f t="shared" si="11"/>
        <v>2035148.5</v>
      </c>
      <c r="G73" s="6"/>
    </row>
    <row r="74" spans="1:7" ht="20.100000000000001" customHeight="1" x14ac:dyDescent="0.5">
      <c r="A74" s="7" t="s">
        <v>74</v>
      </c>
      <c r="B74" s="7">
        <v>4000000</v>
      </c>
      <c r="C74" s="14">
        <v>56200</v>
      </c>
      <c r="D74" s="7">
        <v>524800</v>
      </c>
      <c r="E74" s="8" t="str">
        <f t="shared" si="10"/>
        <v>-</v>
      </c>
      <c r="F74" s="7">
        <f t="shared" si="11"/>
        <v>3475200</v>
      </c>
      <c r="G74" s="6"/>
    </row>
    <row r="75" spans="1:7" ht="20.100000000000001" customHeight="1" x14ac:dyDescent="0.5">
      <c r="A75" s="7" t="s">
        <v>75</v>
      </c>
      <c r="B75" s="7">
        <v>80000</v>
      </c>
      <c r="C75" s="14">
        <v>8500</v>
      </c>
      <c r="D75" s="14">
        <v>55900</v>
      </c>
      <c r="E75" s="8" t="s">
        <v>8</v>
      </c>
      <c r="F75" s="7">
        <f t="shared" si="11"/>
        <v>24100</v>
      </c>
      <c r="G75" s="6"/>
    </row>
    <row r="76" spans="1:7" ht="20.100000000000001" customHeight="1" x14ac:dyDescent="0.5">
      <c r="A76" s="7" t="s">
        <v>76</v>
      </c>
      <c r="B76" s="7">
        <v>6700000</v>
      </c>
      <c r="C76" s="7">
        <v>491250</v>
      </c>
      <c r="D76" s="7">
        <v>3319860</v>
      </c>
      <c r="E76" s="8" t="str">
        <f>IF(D76&gt;B76,"+","-")</f>
        <v>-</v>
      </c>
      <c r="F76" s="7">
        <f>ABS(D76-B76)</f>
        <v>3380140</v>
      </c>
      <c r="G76" s="6"/>
    </row>
    <row r="77" spans="1:7" s="9" customFormat="1" ht="20.100000000000001" customHeight="1" x14ac:dyDescent="0.5">
      <c r="A77" s="7" t="s">
        <v>77</v>
      </c>
      <c r="B77" s="7">
        <v>13000000</v>
      </c>
      <c r="C77" s="14">
        <v>1094540</v>
      </c>
      <c r="D77" s="7">
        <v>9423295</v>
      </c>
      <c r="E77" s="8" t="str">
        <f>IF(D77&gt;B77,"+","-")</f>
        <v>-</v>
      </c>
      <c r="F77" s="7">
        <f>ABS(D77-B77)</f>
        <v>3576705</v>
      </c>
      <c r="G77" s="6"/>
    </row>
    <row r="78" spans="1:7" ht="20.100000000000001" customHeight="1" x14ac:dyDescent="0.5">
      <c r="A78" s="7" t="s">
        <v>78</v>
      </c>
      <c r="B78" s="7">
        <v>10000</v>
      </c>
      <c r="C78" s="14" t="s">
        <v>8</v>
      </c>
      <c r="D78" s="7">
        <v>2020</v>
      </c>
      <c r="E78" s="8" t="str">
        <f t="shared" si="10"/>
        <v>-</v>
      </c>
      <c r="F78" s="7">
        <f t="shared" si="11"/>
        <v>7980</v>
      </c>
      <c r="G78" s="6"/>
    </row>
    <row r="79" spans="1:7" ht="20.100000000000001" customHeight="1" x14ac:dyDescent="0.5">
      <c r="A79" s="7" t="s">
        <v>79</v>
      </c>
      <c r="B79" s="7">
        <v>11500000</v>
      </c>
      <c r="C79" s="14">
        <v>476423</v>
      </c>
      <c r="D79" s="7">
        <v>7368346.5</v>
      </c>
      <c r="E79" s="8" t="str">
        <f t="shared" si="10"/>
        <v>-</v>
      </c>
      <c r="F79" s="7">
        <f t="shared" si="11"/>
        <v>4131653.5</v>
      </c>
      <c r="G79" s="6"/>
    </row>
    <row r="80" spans="1:7" ht="20.100000000000001" customHeight="1" x14ac:dyDescent="0.5">
      <c r="A80" s="7" t="s">
        <v>80</v>
      </c>
      <c r="B80" s="7">
        <v>150000</v>
      </c>
      <c r="C80" s="14">
        <v>7300</v>
      </c>
      <c r="D80" s="7">
        <v>95375</v>
      </c>
      <c r="E80" s="8" t="str">
        <f t="shared" si="10"/>
        <v>-</v>
      </c>
      <c r="F80" s="7">
        <f t="shared" si="11"/>
        <v>54625</v>
      </c>
      <c r="G80" s="6"/>
    </row>
    <row r="81" spans="1:7" ht="20.100000000000001" customHeight="1" x14ac:dyDescent="0.5">
      <c r="A81" s="7" t="s">
        <v>81</v>
      </c>
      <c r="B81" s="7">
        <v>60000</v>
      </c>
      <c r="C81" s="14">
        <v>2300</v>
      </c>
      <c r="D81" s="7">
        <v>6855</v>
      </c>
      <c r="E81" s="8" t="str">
        <f t="shared" si="10"/>
        <v>-</v>
      </c>
      <c r="F81" s="7">
        <f t="shared" si="11"/>
        <v>53145</v>
      </c>
      <c r="G81" s="6"/>
    </row>
    <row r="82" spans="1:7" ht="20.100000000000001" customHeight="1" x14ac:dyDescent="0.5">
      <c r="A82" s="7" t="s">
        <v>82</v>
      </c>
      <c r="B82" s="11">
        <f>SUM(B70:B81)</f>
        <v>56000000</v>
      </c>
      <c r="C82" s="11">
        <v>2918170</v>
      </c>
      <c r="D82" s="11">
        <v>27724000</v>
      </c>
      <c r="E82" s="12" t="str">
        <f t="shared" si="10"/>
        <v>-</v>
      </c>
      <c r="F82" s="11">
        <f t="shared" si="11"/>
        <v>28276000</v>
      </c>
      <c r="G82" s="6"/>
    </row>
    <row r="83" spans="1:7" ht="20.100000000000001" customHeight="1" x14ac:dyDescent="0.5">
      <c r="A83" s="29" t="s">
        <v>83</v>
      </c>
      <c r="B83" s="23">
        <f>+B82+B68+B65+B55</f>
        <v>2550000000</v>
      </c>
      <c r="C83" s="23">
        <v>91477127.659999996</v>
      </c>
      <c r="D83" s="23">
        <v>818605141.19000006</v>
      </c>
      <c r="E83" s="24" t="str">
        <f>IF(D83&gt;B83,"+","-")</f>
        <v>-</v>
      </c>
      <c r="F83" s="11">
        <f t="shared" si="11"/>
        <v>1731394858.8099999</v>
      </c>
      <c r="G83" s="6"/>
    </row>
    <row r="84" spans="1:7" ht="20.100000000000001" customHeight="1" x14ac:dyDescent="0.2">
      <c r="A84" s="30"/>
      <c r="B84" s="17"/>
      <c r="C84" s="17"/>
      <c r="D84" s="17"/>
      <c r="E84" s="26"/>
      <c r="F84" s="17"/>
      <c r="G84" s="6"/>
    </row>
    <row r="85" spans="1:7" ht="20.100000000000001" customHeight="1" x14ac:dyDescent="0.2">
      <c r="A85" s="30"/>
      <c r="B85" s="17"/>
      <c r="C85" s="17"/>
      <c r="D85" s="17"/>
      <c r="E85" s="26"/>
      <c r="F85" s="17"/>
      <c r="G85" s="6"/>
    </row>
    <row r="86" spans="1:7" ht="20.100000000000001" customHeight="1" x14ac:dyDescent="0.2">
      <c r="A86" s="52" t="s">
        <v>84</v>
      </c>
      <c r="B86" s="52"/>
      <c r="C86" s="52"/>
      <c r="D86" s="52"/>
      <c r="E86" s="52"/>
      <c r="F86" s="52"/>
      <c r="G86" s="6"/>
    </row>
    <row r="87" spans="1:7" ht="20.100000000000001" customHeight="1" x14ac:dyDescent="0.2">
      <c r="A87" s="52"/>
      <c r="B87" s="52"/>
      <c r="C87" s="52"/>
      <c r="D87" s="52"/>
      <c r="E87" s="52"/>
      <c r="F87" s="52"/>
      <c r="G87" s="6"/>
    </row>
    <row r="88" spans="1:7" ht="20.100000000000001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0.100000000000001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0.100000000000001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0.100000000000001" customHeight="1" x14ac:dyDescent="0.5">
      <c r="A91" s="19" t="s">
        <v>86</v>
      </c>
      <c r="B91" s="7">
        <v>177000000</v>
      </c>
      <c r="C91" s="14">
        <v>8843883.1999999993</v>
      </c>
      <c r="D91" s="7">
        <v>118881302.55</v>
      </c>
      <c r="E91" s="8" t="str">
        <f>IF(D91&gt;B91,"+","-")</f>
        <v>-</v>
      </c>
      <c r="F91" s="7">
        <f>ABS(D91-B91)</f>
        <v>58118697.450000003</v>
      </c>
      <c r="G91" s="6"/>
    </row>
    <row r="92" spans="1:7" ht="20.100000000000001" customHeight="1" x14ac:dyDescent="0.5">
      <c r="A92" s="19" t="s">
        <v>87</v>
      </c>
      <c r="B92" s="7">
        <v>22965000</v>
      </c>
      <c r="C92" s="14">
        <v>4224</v>
      </c>
      <c r="D92" s="7">
        <v>21471117.5</v>
      </c>
      <c r="E92" s="8" t="str">
        <f>IF(D92&gt;B92,"+","-")</f>
        <v>-</v>
      </c>
      <c r="F92" s="7">
        <f>ABS(D92-B92)</f>
        <v>1493882.5</v>
      </c>
      <c r="G92" s="6"/>
    </row>
    <row r="93" spans="1:7" ht="20.100000000000001" customHeight="1" x14ac:dyDescent="0.5">
      <c r="A93" s="19" t="s">
        <v>88</v>
      </c>
      <c r="B93" s="7">
        <v>900000000</v>
      </c>
      <c r="C93" s="14">
        <v>54696922.090000004</v>
      </c>
      <c r="D93" s="7">
        <v>510981735.07999998</v>
      </c>
      <c r="E93" s="8" t="str">
        <f>IF(D93&gt;B93,"+","-")</f>
        <v>-</v>
      </c>
      <c r="F93" s="7">
        <f>ABS(D93-B93)</f>
        <v>389018264.92000002</v>
      </c>
      <c r="G93" s="6"/>
    </row>
    <row r="94" spans="1:7" ht="20.100000000000001" customHeight="1" x14ac:dyDescent="0.5">
      <c r="A94" s="19" t="s">
        <v>89</v>
      </c>
      <c r="B94" s="7">
        <v>35000</v>
      </c>
      <c r="C94" s="14" t="s">
        <v>8</v>
      </c>
      <c r="D94" s="7">
        <v>34500</v>
      </c>
      <c r="E94" s="8" t="str">
        <f>IF(D94&gt;B94,"+","-")</f>
        <v>-</v>
      </c>
      <c r="F94" s="7">
        <f>ABS(D94-B94)</f>
        <v>500</v>
      </c>
      <c r="G94" s="6"/>
    </row>
    <row r="95" spans="1:7" ht="20.100000000000001" customHeight="1" x14ac:dyDescent="0.5">
      <c r="A95" s="32" t="s">
        <v>90</v>
      </c>
      <c r="B95" s="11">
        <v>1100000000</v>
      </c>
      <c r="C95" s="11">
        <v>63545029.289999999</v>
      </c>
      <c r="D95" s="11">
        <v>651368655.13</v>
      </c>
      <c r="E95" s="12" t="str">
        <f>IF(D95&gt;B95,"+","-")</f>
        <v>-</v>
      </c>
      <c r="F95" s="11">
        <f>ABS(D95-B95)</f>
        <v>448631344.87</v>
      </c>
      <c r="G95" s="6"/>
    </row>
    <row r="96" spans="1:7" ht="20.100000000000001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0.100000000000001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0.100000000000001" customHeight="1" x14ac:dyDescent="0.5">
      <c r="A98" s="19" t="s">
        <v>93</v>
      </c>
      <c r="B98" s="7">
        <v>50000000</v>
      </c>
      <c r="C98" s="14">
        <v>25500000</v>
      </c>
      <c r="D98" s="14">
        <v>25500000</v>
      </c>
      <c r="E98" s="14" t="s">
        <v>8</v>
      </c>
      <c r="F98" s="14">
        <v>24500000</v>
      </c>
      <c r="G98" s="6"/>
    </row>
    <row r="99" spans="1:7" ht="20.100000000000001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0.100000000000001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0.100000000000001" customHeight="1" x14ac:dyDescent="0.5">
      <c r="A101" s="32" t="s">
        <v>96</v>
      </c>
      <c r="B101" s="23">
        <f>SUM(B98:B99)</f>
        <v>50000000</v>
      </c>
      <c r="C101" s="14">
        <v>25500000</v>
      </c>
      <c r="D101" s="36">
        <f>SUM(D98:D99)</f>
        <v>25500000</v>
      </c>
      <c r="E101" s="37" t="str">
        <f>IF(D101&gt;B101,"+","-")</f>
        <v>-</v>
      </c>
      <c r="F101" s="36">
        <f>ABS(D101-B101)</f>
        <v>24500000</v>
      </c>
      <c r="G101" s="6"/>
    </row>
    <row r="102" spans="1:7" ht="20.100000000000001" customHeight="1" x14ac:dyDescent="0.5">
      <c r="A102" s="19" t="s">
        <v>97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0.100000000000001" customHeight="1" x14ac:dyDescent="0.5">
      <c r="A103" s="19" t="s">
        <v>98</v>
      </c>
      <c r="B103" s="7">
        <v>220000000</v>
      </c>
      <c r="C103" s="7">
        <v>207803701.16999999</v>
      </c>
      <c r="D103" s="7">
        <v>297983319.04000002</v>
      </c>
      <c r="E103" s="51" t="s">
        <v>8</v>
      </c>
      <c r="F103" s="14">
        <f t="shared" si="12"/>
        <v>77983319.040000021</v>
      </c>
      <c r="G103" s="6"/>
    </row>
    <row r="104" spans="1:7" ht="20.100000000000001" customHeight="1" x14ac:dyDescent="0.5">
      <c r="A104" s="19" t="s">
        <v>99</v>
      </c>
      <c r="B104" s="7">
        <v>10000000</v>
      </c>
      <c r="C104" s="14" t="s">
        <v>8</v>
      </c>
      <c r="D104" s="7">
        <v>1132400</v>
      </c>
      <c r="E104" s="8" t="str">
        <f>IF(D104&gt;B104,"+","-")</f>
        <v>-</v>
      </c>
      <c r="F104" s="14">
        <f t="shared" si="12"/>
        <v>8867600</v>
      </c>
      <c r="G104" s="6"/>
    </row>
    <row r="105" spans="1:7" ht="20.100000000000001" customHeight="1" x14ac:dyDescent="0.5">
      <c r="A105" s="19" t="s">
        <v>100</v>
      </c>
      <c r="B105" s="7">
        <v>960000000</v>
      </c>
      <c r="C105" s="7">
        <v>15393882.17</v>
      </c>
      <c r="D105" s="7">
        <v>2695941597.46</v>
      </c>
      <c r="E105" s="8" t="str">
        <f>IF(D105&gt;B105,"+","-")</f>
        <v>+</v>
      </c>
      <c r="F105" s="14">
        <f t="shared" si="12"/>
        <v>1735941597.46</v>
      </c>
      <c r="G105" s="6"/>
    </row>
    <row r="106" spans="1:7" ht="20.100000000000001" customHeight="1" x14ac:dyDescent="0.5">
      <c r="A106" s="19" t="s">
        <v>101</v>
      </c>
      <c r="B106" s="7">
        <v>20000000</v>
      </c>
      <c r="C106" s="7">
        <v>424652.47</v>
      </c>
      <c r="D106" s="7">
        <v>4693702.78</v>
      </c>
      <c r="E106" s="8" t="str">
        <f t="shared" ref="E106:E110" si="13">IF(D106&gt;B106,"+","-")</f>
        <v>-</v>
      </c>
      <c r="F106" s="7">
        <f t="shared" si="12"/>
        <v>15306297.219999999</v>
      </c>
      <c r="G106" s="6"/>
    </row>
    <row r="107" spans="1:7" ht="20.100000000000001" customHeight="1" x14ac:dyDescent="0.5">
      <c r="A107" s="19" t="s">
        <v>102</v>
      </c>
      <c r="B107" s="7">
        <v>40000000</v>
      </c>
      <c r="C107" s="7">
        <v>7926259</v>
      </c>
      <c r="D107" s="7">
        <v>29082532.5</v>
      </c>
      <c r="E107" s="8" t="str">
        <f t="shared" si="13"/>
        <v>-</v>
      </c>
      <c r="F107" s="7">
        <f t="shared" si="12"/>
        <v>10917467.5</v>
      </c>
      <c r="G107" s="6"/>
    </row>
    <row r="108" spans="1:7" ht="20.100000000000001" customHeight="1" x14ac:dyDescent="0.5">
      <c r="A108" s="19" t="s">
        <v>103</v>
      </c>
      <c r="B108" s="7">
        <v>50000000</v>
      </c>
      <c r="C108" s="7">
        <v>1114669.6499999999</v>
      </c>
      <c r="D108" s="7">
        <v>34424128.289999999</v>
      </c>
      <c r="E108" s="8" t="str">
        <f>IF(D108&gt;B108,"+","-")</f>
        <v>-</v>
      </c>
      <c r="F108" s="7">
        <f>ABS(D108-B108)</f>
        <v>15575871.710000001</v>
      </c>
      <c r="G108" s="6"/>
    </row>
    <row r="109" spans="1:7" ht="20.100000000000001" customHeight="1" x14ac:dyDescent="0.5">
      <c r="A109" s="38" t="s">
        <v>104</v>
      </c>
      <c r="B109" s="11">
        <v>1300000000</v>
      </c>
      <c r="C109" s="11">
        <v>232663491.46000001</v>
      </c>
      <c r="D109" s="11">
        <v>3063257680.0700002</v>
      </c>
      <c r="E109" s="12" t="str">
        <f t="shared" si="13"/>
        <v>+</v>
      </c>
      <c r="F109" s="11">
        <f t="shared" si="12"/>
        <v>1763257680.0700002</v>
      </c>
      <c r="G109" s="6"/>
    </row>
    <row r="110" spans="1:7" ht="20.100000000000001" customHeight="1" x14ac:dyDescent="0.5">
      <c r="A110" s="39" t="s">
        <v>105</v>
      </c>
      <c r="B110" s="11">
        <v>79000000000</v>
      </c>
      <c r="C110" s="11">
        <v>8273166166.1099997</v>
      </c>
      <c r="D110" s="11">
        <v>76999055107.740005</v>
      </c>
      <c r="E110" s="12" t="str">
        <f t="shared" si="13"/>
        <v>-</v>
      </c>
      <c r="F110" s="11">
        <f t="shared" si="12"/>
        <v>2000944892.2599945</v>
      </c>
      <c r="G110" s="6"/>
    </row>
    <row r="111" spans="1:7" ht="20.100000000000001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0.100000000000001" customHeight="1" x14ac:dyDescent="0.5">
      <c r="A112" s="40" t="s">
        <v>107</v>
      </c>
      <c r="B112" s="23">
        <v>7441809088</v>
      </c>
      <c r="C112" s="36" t="s">
        <v>8</v>
      </c>
      <c r="D112" s="36">
        <v>7441809088</v>
      </c>
      <c r="E112" s="8" t="str">
        <f>IF(D112&gt;B112,"+","-")</f>
        <v>-</v>
      </c>
      <c r="F112" s="14" t="s">
        <v>8</v>
      </c>
      <c r="G112" s="6"/>
    </row>
    <row r="113" spans="1:6" ht="20.100000000000001" customHeight="1" x14ac:dyDescent="0.5">
      <c r="A113" s="39" t="s">
        <v>108</v>
      </c>
      <c r="B113" s="11">
        <v>7441809088</v>
      </c>
      <c r="C113" s="41" t="str">
        <f>+C112</f>
        <v>-</v>
      </c>
      <c r="D113" s="41">
        <v>7441809088</v>
      </c>
      <c r="E113" s="12" t="str">
        <f>IF(D113&gt;B113,"+","-")</f>
        <v>-</v>
      </c>
      <c r="F113" s="41" t="s">
        <v>8</v>
      </c>
    </row>
    <row r="114" spans="1:6" ht="20.100000000000001" customHeight="1" x14ac:dyDescent="0.5">
      <c r="A114" s="39" t="s">
        <v>109</v>
      </c>
      <c r="B114" s="11">
        <v>86441809088</v>
      </c>
      <c r="C114" s="11">
        <v>8273166166.1099997</v>
      </c>
      <c r="D114" s="11">
        <v>84440864795.740005</v>
      </c>
      <c r="E114" s="12" t="str">
        <f>IF(D114&gt;B114,"+","-")</f>
        <v>-</v>
      </c>
      <c r="F114" s="11">
        <f>ABS(D114-B114)</f>
        <v>2000944292.2599945</v>
      </c>
    </row>
    <row r="115" spans="1:6" ht="20.100000000000001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0.100000000000001" customHeight="1" x14ac:dyDescent="0.2">
      <c r="A116" s="45"/>
      <c r="B116" s="46"/>
      <c r="C116" s="6"/>
      <c r="E116" s="47"/>
      <c r="F116" s="48"/>
    </row>
    <row r="117" spans="1:6" ht="20.100000000000001" customHeight="1" x14ac:dyDescent="0.2">
      <c r="A117" s="43"/>
      <c r="C117" s="46"/>
      <c r="D117" s="46"/>
      <c r="E117" s="47"/>
      <c r="F117" s="48"/>
    </row>
    <row r="118" spans="1:6" ht="20.100000000000001" customHeight="1" x14ac:dyDescent="0.5">
      <c r="B118" s="46"/>
      <c r="E118" s="47"/>
      <c r="F118" s="48"/>
    </row>
    <row r="122" spans="1:6" ht="20.100000000000001" customHeight="1" x14ac:dyDescent="0.45">
      <c r="C122" s="46"/>
      <c r="D122" s="46"/>
    </row>
    <row r="196" spans="1:1" ht="20.100000000000001" customHeight="1" x14ac:dyDescent="0.45">
      <c r="A196" s="49"/>
    </row>
    <row r="197" spans="1:1" ht="20.100000000000001" customHeight="1" x14ac:dyDescent="0.45">
      <c r="A197" s="49"/>
    </row>
    <row r="198" spans="1:1" ht="20.100000000000001" customHeight="1" x14ac:dyDescent="0.45">
      <c r="A198" s="49"/>
    </row>
    <row r="199" spans="1:1" ht="20.100000000000001" customHeight="1" x14ac:dyDescent="0.45">
      <c r="A199" s="49"/>
    </row>
    <row r="200" spans="1:1" ht="20.100000000000001" customHeight="1" x14ac:dyDescent="0.45">
      <c r="A200" s="49"/>
    </row>
    <row r="201" spans="1:1" ht="20.100000000000001" customHeight="1" x14ac:dyDescent="0.45">
      <c r="A201" s="49"/>
    </row>
    <row r="202" spans="1:1" ht="20.100000000000001" customHeight="1" x14ac:dyDescent="0.45">
      <c r="A202" s="49"/>
    </row>
    <row r="203" spans="1:1" ht="20.100000000000001" customHeight="1" x14ac:dyDescent="0.45">
      <c r="A203" s="49"/>
    </row>
    <row r="204" spans="1:1" ht="20.100000000000001" customHeight="1" x14ac:dyDescent="0.45">
      <c r="A204" s="49"/>
    </row>
    <row r="205" spans="1:1" ht="20.100000000000001" customHeight="1" x14ac:dyDescent="0.45">
      <c r="A205" s="49"/>
    </row>
    <row r="206" spans="1:1" ht="20.100000000000001" customHeight="1" x14ac:dyDescent="0.45">
      <c r="A206" s="49"/>
    </row>
    <row r="207" spans="1:1" ht="20.100000000000001" customHeight="1" x14ac:dyDescent="0.45">
      <c r="A207" s="49"/>
    </row>
    <row r="208" spans="1:1" ht="20.100000000000001" customHeight="1" x14ac:dyDescent="0.45">
      <c r="A208" s="49"/>
    </row>
    <row r="209" spans="1:1" ht="20.100000000000001" customHeight="1" x14ac:dyDescent="0.45">
      <c r="A209" s="49"/>
    </row>
    <row r="210" spans="1:1" ht="20.100000000000001" customHeight="1" x14ac:dyDescent="0.45">
      <c r="A210" s="49"/>
    </row>
    <row r="211" spans="1:1" ht="20.100000000000001" customHeight="1" x14ac:dyDescent="0.45">
      <c r="A211" s="49"/>
    </row>
    <row r="212" spans="1:1" ht="20.100000000000001" customHeight="1" x14ac:dyDescent="0.45">
      <c r="A212" s="49"/>
    </row>
    <row r="213" spans="1:1" ht="20.100000000000001" customHeight="1" x14ac:dyDescent="0.45">
      <c r="A213" s="49"/>
    </row>
    <row r="214" spans="1:1" ht="20.100000000000001" customHeight="1" x14ac:dyDescent="0.45">
      <c r="A214" s="49"/>
    </row>
    <row r="215" spans="1:1" ht="20.100000000000001" customHeight="1" x14ac:dyDescent="0.45">
      <c r="A215" s="49"/>
    </row>
    <row r="216" spans="1:1" ht="20.100000000000001" customHeight="1" x14ac:dyDescent="0.45">
      <c r="A216" s="49"/>
    </row>
    <row r="217" spans="1:1" ht="20.100000000000001" customHeight="1" x14ac:dyDescent="0.45">
      <c r="A217" s="49"/>
    </row>
    <row r="218" spans="1:1" ht="20.100000000000001" customHeight="1" x14ac:dyDescent="0.45">
      <c r="A218" s="49"/>
    </row>
    <row r="219" spans="1:1" ht="20.100000000000001" customHeight="1" x14ac:dyDescent="0.45">
      <c r="A219" s="49"/>
    </row>
    <row r="220" spans="1:1" ht="20.100000000000001" customHeight="1" x14ac:dyDescent="0.45">
      <c r="A220" s="49"/>
    </row>
    <row r="221" spans="1:1" ht="20.100000000000001" customHeight="1" x14ac:dyDescent="0.45">
      <c r="A221" s="49"/>
    </row>
    <row r="222" spans="1:1" ht="20.100000000000001" customHeight="1" x14ac:dyDescent="0.45">
      <c r="A222" s="49"/>
    </row>
    <row r="223" spans="1:1" ht="20.100000000000001" customHeight="1" x14ac:dyDescent="0.45">
      <c r="A223" s="49"/>
    </row>
    <row r="224" spans="1:1" ht="20.100000000000001" customHeight="1" x14ac:dyDescent="0.45">
      <c r="A224" s="49"/>
    </row>
    <row r="225" spans="1:1" ht="20.100000000000001" customHeight="1" x14ac:dyDescent="0.45">
      <c r="A225" s="49"/>
    </row>
    <row r="226" spans="1:1" ht="20.100000000000001" customHeight="1" x14ac:dyDescent="0.45">
      <c r="A226" s="49"/>
    </row>
    <row r="227" spans="1:1" ht="20.100000000000001" customHeight="1" x14ac:dyDescent="0.45">
      <c r="A227" s="49"/>
    </row>
    <row r="228" spans="1:1" ht="20.100000000000001" customHeight="1" x14ac:dyDescent="0.45">
      <c r="A228" s="49"/>
    </row>
    <row r="229" spans="1:1" ht="20.100000000000001" customHeight="1" x14ac:dyDescent="0.45">
      <c r="A229" s="49"/>
    </row>
    <row r="230" spans="1:1" ht="20.100000000000001" customHeight="1" x14ac:dyDescent="0.45">
      <c r="A230" s="49"/>
    </row>
    <row r="231" spans="1:1" ht="20.100000000000001" customHeight="1" x14ac:dyDescent="0.45">
      <c r="A231" s="49"/>
    </row>
    <row r="232" spans="1:1" ht="20.100000000000001" customHeight="1" x14ac:dyDescent="0.45">
      <c r="A232" s="49"/>
    </row>
    <row r="233" spans="1:1" ht="20.100000000000001" customHeight="1" x14ac:dyDescent="0.45">
      <c r="A233" s="49"/>
    </row>
    <row r="234" spans="1:1" ht="20.100000000000001" customHeight="1" x14ac:dyDescent="0.45">
      <c r="A234" s="49"/>
    </row>
    <row r="235" spans="1:1" ht="20.100000000000001" customHeight="1" x14ac:dyDescent="0.45">
      <c r="A235" s="49"/>
    </row>
    <row r="236" spans="1:1" ht="20.100000000000001" customHeight="1" x14ac:dyDescent="0.45">
      <c r="A236" s="49"/>
    </row>
    <row r="237" spans="1:1" ht="20.100000000000001" customHeight="1" x14ac:dyDescent="0.45">
      <c r="A237" s="49"/>
    </row>
    <row r="238" spans="1:1" ht="20.100000000000001" customHeight="1" x14ac:dyDescent="0.45">
      <c r="A238" s="49"/>
    </row>
    <row r="239" spans="1:1" ht="20.100000000000001" customHeight="1" x14ac:dyDescent="0.45">
      <c r="A239" s="49"/>
    </row>
    <row r="240" spans="1:1" ht="20.100000000000001" customHeight="1" x14ac:dyDescent="0.45">
      <c r="A240" s="49"/>
    </row>
    <row r="241" spans="1:1" ht="20.100000000000001" customHeight="1" x14ac:dyDescent="0.45">
      <c r="A241" s="49"/>
    </row>
    <row r="242" spans="1:1" ht="20.100000000000001" customHeight="1" x14ac:dyDescent="0.45">
      <c r="A242" s="49"/>
    </row>
    <row r="243" spans="1:1" ht="20.100000000000001" customHeight="1" x14ac:dyDescent="0.45">
      <c r="A243" s="49"/>
    </row>
    <row r="244" spans="1:1" ht="20.100000000000001" customHeight="1" x14ac:dyDescent="0.45">
      <c r="A244" s="49"/>
    </row>
    <row r="245" spans="1:1" ht="20.100000000000001" customHeight="1" x14ac:dyDescent="0.45">
      <c r="A245" s="49"/>
    </row>
    <row r="246" spans="1:1" ht="20.100000000000001" customHeight="1" x14ac:dyDescent="0.45">
      <c r="A246" s="49"/>
    </row>
    <row r="247" spans="1:1" ht="20.100000000000001" customHeight="1" x14ac:dyDescent="0.45">
      <c r="A247" s="49"/>
    </row>
    <row r="248" spans="1:1" ht="20.100000000000001" customHeight="1" x14ac:dyDescent="0.45">
      <c r="A248" s="49"/>
    </row>
    <row r="249" spans="1:1" ht="20.100000000000001" customHeight="1" x14ac:dyDescent="0.45">
      <c r="A249" s="49"/>
    </row>
    <row r="250" spans="1:1" ht="20.100000000000001" customHeight="1" x14ac:dyDescent="0.45">
      <c r="A250" s="49"/>
    </row>
    <row r="251" spans="1:1" ht="20.100000000000001" customHeight="1" x14ac:dyDescent="0.45">
      <c r="A251" s="49"/>
    </row>
    <row r="252" spans="1:1" ht="20.100000000000001" customHeight="1" x14ac:dyDescent="0.45">
      <c r="A252" s="49"/>
    </row>
    <row r="253" spans="1:1" ht="20.100000000000001" customHeight="1" x14ac:dyDescent="0.45">
      <c r="A253" s="49"/>
    </row>
    <row r="254" spans="1:1" ht="20.100000000000001" customHeight="1" x14ac:dyDescent="0.45">
      <c r="A254" s="49"/>
    </row>
    <row r="255" spans="1:1" ht="20.100000000000001" customHeight="1" x14ac:dyDescent="0.45">
      <c r="A255" s="49"/>
    </row>
    <row r="256" spans="1:1" ht="20.100000000000001" customHeight="1" x14ac:dyDescent="0.45">
      <c r="A256" s="49"/>
    </row>
    <row r="257" spans="1:1" ht="20.100000000000001" customHeight="1" x14ac:dyDescent="0.45">
      <c r="A257" s="49"/>
    </row>
    <row r="258" spans="1:1" ht="20.100000000000001" customHeight="1" x14ac:dyDescent="0.45">
      <c r="A258" s="49"/>
    </row>
    <row r="259" spans="1:1" ht="20.100000000000001" customHeight="1" x14ac:dyDescent="0.45">
      <c r="A259" s="49"/>
    </row>
    <row r="260" spans="1:1" ht="20.100000000000001" customHeight="1" x14ac:dyDescent="0.45">
      <c r="A260" s="49"/>
    </row>
    <row r="261" spans="1:1" ht="20.100000000000001" customHeight="1" x14ac:dyDescent="0.45">
      <c r="A261" s="49"/>
    </row>
    <row r="262" spans="1:1" ht="20.100000000000001" customHeight="1" x14ac:dyDescent="0.45">
      <c r="A262" s="49"/>
    </row>
    <row r="263" spans="1:1" ht="20.100000000000001" customHeight="1" x14ac:dyDescent="0.45">
      <c r="A263" s="49"/>
    </row>
    <row r="264" spans="1:1" ht="20.100000000000001" customHeight="1" x14ac:dyDescent="0.45">
      <c r="A264" s="49"/>
    </row>
    <row r="265" spans="1:1" ht="20.100000000000001" customHeight="1" x14ac:dyDescent="0.45">
      <c r="A265" s="49"/>
    </row>
    <row r="266" spans="1:1" ht="20.100000000000001" customHeight="1" x14ac:dyDescent="0.45">
      <c r="A266" s="49"/>
    </row>
    <row r="267" spans="1:1" ht="20.100000000000001" customHeight="1" x14ac:dyDescent="0.45">
      <c r="A267" s="49"/>
    </row>
    <row r="268" spans="1:1" ht="20.100000000000001" customHeight="1" x14ac:dyDescent="0.45">
      <c r="A268" s="49"/>
    </row>
    <row r="269" spans="1:1" ht="20.100000000000001" customHeight="1" x14ac:dyDescent="0.45">
      <c r="A269" s="49"/>
    </row>
    <row r="270" spans="1:1" ht="20.100000000000001" customHeight="1" x14ac:dyDescent="0.45">
      <c r="A270" s="49"/>
    </row>
    <row r="271" spans="1:1" ht="20.100000000000001" customHeight="1" x14ac:dyDescent="0.45">
      <c r="A271" s="49"/>
    </row>
    <row r="272" spans="1:1" ht="20.100000000000001" customHeight="1" x14ac:dyDescent="0.45">
      <c r="A272" s="49"/>
    </row>
    <row r="273" spans="1:1" ht="20.100000000000001" customHeight="1" x14ac:dyDescent="0.45">
      <c r="A273" s="49"/>
    </row>
    <row r="274" spans="1:1" ht="20.100000000000001" customHeight="1" x14ac:dyDescent="0.45">
      <c r="A274" s="49"/>
    </row>
    <row r="275" spans="1:1" ht="20.100000000000001" customHeight="1" x14ac:dyDescent="0.45">
      <c r="A275" s="49"/>
    </row>
    <row r="276" spans="1:1" ht="20.100000000000001" customHeight="1" x14ac:dyDescent="0.45">
      <c r="A276" s="49"/>
    </row>
    <row r="277" spans="1:1" ht="20.100000000000001" customHeight="1" x14ac:dyDescent="0.45">
      <c r="A277" s="49"/>
    </row>
    <row r="278" spans="1:1" ht="20.100000000000001" customHeight="1" x14ac:dyDescent="0.45">
      <c r="A278" s="49"/>
    </row>
    <row r="279" spans="1:1" ht="20.100000000000001" customHeight="1" x14ac:dyDescent="0.45">
      <c r="A279" s="49"/>
    </row>
    <row r="280" spans="1:1" ht="20.100000000000001" customHeight="1" x14ac:dyDescent="0.45">
      <c r="A280" s="49"/>
    </row>
    <row r="282" spans="1:1" ht="20.100000000000001" customHeight="1" x14ac:dyDescent="0.45">
      <c r="A282" s="6"/>
    </row>
    <row r="283" spans="1:1" ht="20.100000000000001" customHeight="1" x14ac:dyDescent="0.45">
      <c r="A283" s="6"/>
    </row>
    <row r="284" spans="1:1" ht="20.100000000000001" customHeight="1" x14ac:dyDescent="0.45">
      <c r="A284" s="50"/>
    </row>
    <row r="285" spans="1:1" ht="20.100000000000001" customHeight="1" x14ac:dyDescent="0.45">
      <c r="A285" s="6"/>
    </row>
    <row r="286" spans="1:1" ht="20.100000000000001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workbookViewId="0">
      <selection activeCell="C116" sqref="C116"/>
    </sheetView>
  </sheetViews>
  <sheetFormatPr defaultRowHeight="21" customHeight="1" x14ac:dyDescent="0.2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1" customHeight="1" x14ac:dyDescent="0.2">
      <c r="A1" s="54" t="s">
        <v>0</v>
      </c>
      <c r="B1" s="54"/>
      <c r="C1" s="54"/>
      <c r="D1" s="54"/>
      <c r="E1" s="54"/>
      <c r="F1" s="54"/>
    </row>
    <row r="2" spans="1:7" ht="21" customHeight="1" x14ac:dyDescent="0.2">
      <c r="A2" s="55" t="s">
        <v>122</v>
      </c>
      <c r="B2" s="55"/>
      <c r="C2" s="55"/>
      <c r="D2" s="55"/>
      <c r="E2" s="55"/>
      <c r="F2" s="55"/>
    </row>
    <row r="3" spans="1:7" ht="21" customHeight="1" x14ac:dyDescent="0.2">
      <c r="A3" s="52"/>
      <c r="B3" s="52"/>
      <c r="C3" s="52"/>
      <c r="D3" s="52"/>
      <c r="E3" s="52"/>
      <c r="F3" s="52"/>
    </row>
    <row r="4" spans="1:7" ht="21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 x14ac:dyDescent="0.2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1" customHeight="1" x14ac:dyDescent="0.2">
      <c r="A6" s="4" t="s">
        <v>10</v>
      </c>
      <c r="B6" s="4"/>
      <c r="C6" s="4"/>
      <c r="D6" s="4"/>
      <c r="E6" s="5"/>
      <c r="F6" s="4"/>
      <c r="G6" s="6"/>
    </row>
    <row r="7" spans="1:7" ht="21" customHeight="1" x14ac:dyDescent="0.2">
      <c r="A7" s="7" t="s">
        <v>11</v>
      </c>
      <c r="B7" s="7"/>
      <c r="C7" s="7"/>
      <c r="D7" s="7"/>
      <c r="E7" s="8"/>
      <c r="F7" s="7"/>
      <c r="G7" s="6"/>
    </row>
    <row r="8" spans="1:7" ht="21" customHeight="1" x14ac:dyDescent="0.2">
      <c r="A8" s="7" t="s">
        <v>12</v>
      </c>
      <c r="B8" s="7"/>
      <c r="C8" s="7"/>
      <c r="D8" s="7"/>
      <c r="E8" s="8"/>
      <c r="F8" s="7"/>
      <c r="G8" s="6"/>
    </row>
    <row r="9" spans="1:7" ht="21" customHeight="1" x14ac:dyDescent="0.2">
      <c r="A9" s="7" t="s">
        <v>13</v>
      </c>
      <c r="B9" s="7">
        <v>10000000</v>
      </c>
      <c r="C9" s="7">
        <v>362505.89</v>
      </c>
      <c r="D9" s="7">
        <v>7542808.1399999997</v>
      </c>
      <c r="E9" s="8" t="str">
        <f>IF(D9&gt;B9,"+","-")</f>
        <v>-</v>
      </c>
      <c r="F9" s="7">
        <f>ABS(D9-B9)</f>
        <v>2457191.8600000003</v>
      </c>
      <c r="G9" s="6"/>
    </row>
    <row r="10" spans="1:7" s="9" customFormat="1" ht="21" customHeight="1" x14ac:dyDescent="0.2">
      <c r="A10" s="7" t="s">
        <v>14</v>
      </c>
      <c r="B10" s="7">
        <v>1100000000</v>
      </c>
      <c r="C10" s="7">
        <v>26081378.460000001</v>
      </c>
      <c r="D10" s="7">
        <v>646030837.54999995</v>
      </c>
      <c r="E10" s="8" t="str">
        <f t="shared" ref="E10:E16" si="0">IF(D10&gt;B10,"+","-")</f>
        <v>-</v>
      </c>
      <c r="F10" s="7">
        <f t="shared" ref="F10:F16" si="1">ABS(D10-B10)</f>
        <v>453969162.45000005</v>
      </c>
      <c r="G10" s="6"/>
    </row>
    <row r="11" spans="1:7" ht="21" customHeight="1" x14ac:dyDescent="0.2">
      <c r="A11" s="7" t="s">
        <v>15</v>
      </c>
      <c r="B11" s="7">
        <v>1140000000</v>
      </c>
      <c r="C11" s="7">
        <v>41294889.759999998</v>
      </c>
      <c r="D11" s="7">
        <v>1088460083.55</v>
      </c>
      <c r="E11" s="8" t="str">
        <f t="shared" si="0"/>
        <v>-</v>
      </c>
      <c r="F11" s="7">
        <f t="shared" si="1"/>
        <v>51539916.450000048</v>
      </c>
      <c r="G11" s="6"/>
    </row>
    <row r="12" spans="1:7" ht="21" customHeight="1" x14ac:dyDescent="0.2">
      <c r="A12" s="7" t="s">
        <v>16</v>
      </c>
      <c r="B12" s="7">
        <v>1000000</v>
      </c>
      <c r="C12" s="7">
        <v>73864</v>
      </c>
      <c r="D12" s="7">
        <v>884159</v>
      </c>
      <c r="E12" s="8" t="str">
        <f t="shared" si="0"/>
        <v>-</v>
      </c>
      <c r="F12" s="7">
        <f t="shared" si="1"/>
        <v>115841</v>
      </c>
      <c r="G12" s="6"/>
    </row>
    <row r="13" spans="1:7" ht="21" customHeight="1" x14ac:dyDescent="0.2">
      <c r="A13" s="7" t="s">
        <v>17</v>
      </c>
      <c r="B13" s="7">
        <v>225000000</v>
      </c>
      <c r="C13" s="7">
        <v>16471490.189999999</v>
      </c>
      <c r="D13" s="7">
        <v>182315518.22</v>
      </c>
      <c r="E13" s="8" t="str">
        <f t="shared" si="0"/>
        <v>-</v>
      </c>
      <c r="F13" s="7">
        <f t="shared" si="1"/>
        <v>42684481.780000001</v>
      </c>
      <c r="G13" s="6"/>
    </row>
    <row r="14" spans="1:7" ht="21" customHeight="1" x14ac:dyDescent="0.2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1" customHeight="1" x14ac:dyDescent="0.2">
      <c r="A15" s="7" t="s">
        <v>19</v>
      </c>
      <c r="B15" s="10">
        <v>7500000000</v>
      </c>
      <c r="C15" s="7">
        <v>1231684050.1700001</v>
      </c>
      <c r="D15" s="7">
        <v>13046906935.16</v>
      </c>
      <c r="E15" s="8" t="str">
        <f>IF(D15&gt;B15,"+","-")</f>
        <v>+</v>
      </c>
      <c r="F15" s="7">
        <f>ABS(D15-B15)</f>
        <v>5546906935.1599998</v>
      </c>
      <c r="G15" s="6"/>
    </row>
    <row r="16" spans="1:7" ht="21" customHeight="1" x14ac:dyDescent="0.2">
      <c r="A16" s="7" t="s">
        <v>20</v>
      </c>
      <c r="B16" s="11">
        <f>SUM(B9:B15)</f>
        <v>10000000000</v>
      </c>
      <c r="C16" s="11">
        <v>1315968178.47</v>
      </c>
      <c r="D16" s="11">
        <v>14972140341.620001</v>
      </c>
      <c r="E16" s="12" t="str">
        <f t="shared" si="0"/>
        <v>+</v>
      </c>
      <c r="F16" s="11">
        <f t="shared" si="1"/>
        <v>4972140341.6200008</v>
      </c>
      <c r="G16" s="6"/>
    </row>
    <row r="17" spans="1:7" ht="21" customHeight="1" x14ac:dyDescent="0.2">
      <c r="A17" s="7" t="s">
        <v>21</v>
      </c>
      <c r="B17" s="4"/>
      <c r="C17" s="4"/>
      <c r="D17" s="4"/>
      <c r="E17" s="5"/>
      <c r="F17" s="4"/>
      <c r="G17" s="6"/>
    </row>
    <row r="18" spans="1:7" s="9" customFormat="1" ht="21" customHeight="1" x14ac:dyDescent="0.2">
      <c r="A18" s="7" t="s">
        <v>22</v>
      </c>
      <c r="B18" s="13">
        <v>28200000000</v>
      </c>
      <c r="C18" s="7">
        <v>5441019347.3999996</v>
      </c>
      <c r="D18" s="7">
        <v>35538030191.989998</v>
      </c>
      <c r="E18" s="8" t="str">
        <f t="shared" ref="E18:E27" si="2">IF(D18&gt;B18,"+","-")</f>
        <v>+</v>
      </c>
      <c r="F18" s="7">
        <f t="shared" ref="F18:F27" si="3">ABS(D18-B18)</f>
        <v>7338030191.9899979</v>
      </c>
      <c r="G18" s="6"/>
    </row>
    <row r="19" spans="1:7" ht="21" customHeight="1" x14ac:dyDescent="0.2">
      <c r="A19" s="7" t="s">
        <v>23</v>
      </c>
      <c r="B19" s="13">
        <v>13700000000</v>
      </c>
      <c r="C19" s="14" t="s">
        <v>8</v>
      </c>
      <c r="D19" s="7">
        <v>13266668107.73</v>
      </c>
      <c r="E19" s="15" t="str">
        <f t="shared" si="2"/>
        <v>-</v>
      </c>
      <c r="F19" s="7">
        <f t="shared" si="3"/>
        <v>433331892.27000046</v>
      </c>
      <c r="G19" s="6"/>
    </row>
    <row r="20" spans="1:7" ht="21" customHeight="1" x14ac:dyDescent="0.2">
      <c r="A20" s="7" t="s">
        <v>24</v>
      </c>
      <c r="B20" s="13">
        <v>4800000000</v>
      </c>
      <c r="C20" s="14">
        <v>570213087.33000004</v>
      </c>
      <c r="D20" s="14">
        <v>4032039637.9499998</v>
      </c>
      <c r="E20" s="8" t="s">
        <v>8</v>
      </c>
      <c r="F20" s="7">
        <f t="shared" si="3"/>
        <v>767960362.05000019</v>
      </c>
      <c r="G20" s="6"/>
    </row>
    <row r="21" spans="1:7" ht="21" customHeight="1" x14ac:dyDescent="0.2">
      <c r="A21" s="7" t="s">
        <v>25</v>
      </c>
      <c r="B21" s="16">
        <v>13300000000</v>
      </c>
      <c r="C21" s="14" t="s">
        <v>8</v>
      </c>
      <c r="D21" s="17">
        <v>8885718965</v>
      </c>
      <c r="E21" s="8" t="str">
        <f t="shared" si="2"/>
        <v>-</v>
      </c>
      <c r="F21" s="7">
        <f t="shared" si="3"/>
        <v>4414281035</v>
      </c>
      <c r="G21" s="6"/>
    </row>
    <row r="22" spans="1:7" ht="21" customHeight="1" x14ac:dyDescent="0.2">
      <c r="A22" s="19" t="s">
        <v>26</v>
      </c>
      <c r="B22" s="16"/>
      <c r="C22" s="7"/>
      <c r="D22" s="17"/>
      <c r="E22" s="8"/>
      <c r="F22" s="18"/>
      <c r="G22" s="20"/>
    </row>
    <row r="23" spans="1:7" ht="21" customHeight="1" x14ac:dyDescent="0.2">
      <c r="A23" s="7" t="s">
        <v>27</v>
      </c>
      <c r="B23" s="13">
        <v>3850000000</v>
      </c>
      <c r="C23" s="7">
        <v>332604210.97000003</v>
      </c>
      <c r="D23" s="7">
        <v>3374098164.8699999</v>
      </c>
      <c r="E23" s="8" t="str">
        <f>IF(D23&gt;B23,"+","-")</f>
        <v>-</v>
      </c>
      <c r="F23" s="7">
        <f>ABS(D23-B23)</f>
        <v>475901835.13000011</v>
      </c>
      <c r="G23" s="6"/>
    </row>
    <row r="24" spans="1:7" ht="21" customHeight="1" x14ac:dyDescent="0.2">
      <c r="A24" s="7" t="s">
        <v>28</v>
      </c>
      <c r="B24" s="7">
        <v>4800000</v>
      </c>
      <c r="C24" s="14">
        <v>76411.5</v>
      </c>
      <c r="D24" s="14">
        <v>2484017.86</v>
      </c>
      <c r="E24" s="8" t="s">
        <v>8</v>
      </c>
      <c r="F24" s="7">
        <f>ABS(D24-B24)</f>
        <v>2315982.14</v>
      </c>
      <c r="G24" s="6"/>
    </row>
    <row r="25" spans="1:7" ht="21" customHeight="1" x14ac:dyDescent="0.2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1" customHeight="1" x14ac:dyDescent="0.2">
      <c r="A26" s="7" t="s">
        <v>30</v>
      </c>
      <c r="B26" s="7">
        <v>145000000</v>
      </c>
      <c r="C26" s="7">
        <v>5943350</v>
      </c>
      <c r="D26" s="7">
        <v>34950290</v>
      </c>
      <c r="E26" s="8" t="str">
        <f>IF(D26&gt;B26,"+","-")</f>
        <v>-</v>
      </c>
      <c r="F26" s="7">
        <f>ABS(D26-B26)</f>
        <v>110049710</v>
      </c>
      <c r="G26" s="6"/>
    </row>
    <row r="27" spans="1:7" ht="21" customHeight="1" x14ac:dyDescent="0.2">
      <c r="A27" s="7" t="s">
        <v>31</v>
      </c>
      <c r="B27" s="21">
        <f>SUM(B18:B26)</f>
        <v>64000000000</v>
      </c>
      <c r="C27" s="21">
        <v>6349856407.1999998</v>
      </c>
      <c r="D27" s="21">
        <v>65134007875.400002</v>
      </c>
      <c r="E27" s="12" t="str">
        <f t="shared" si="2"/>
        <v>+</v>
      </c>
      <c r="F27" s="11">
        <f t="shared" si="3"/>
        <v>1134007875.4000015</v>
      </c>
      <c r="G27" s="6"/>
    </row>
    <row r="28" spans="1:7" ht="21" customHeight="1" x14ac:dyDescent="0.2">
      <c r="A28" s="22" t="s">
        <v>32</v>
      </c>
      <c r="B28" s="23">
        <f>+B16+B27</f>
        <v>74000000000</v>
      </c>
      <c r="C28" s="23">
        <v>7665824585.6700001</v>
      </c>
      <c r="D28" s="23">
        <v>80106148217.020004</v>
      </c>
      <c r="E28" s="24" t="str">
        <f>IF(D28&gt;B28,"+","-")</f>
        <v>+</v>
      </c>
      <c r="F28" s="23">
        <f>ABS(D28-B28)</f>
        <v>6106148217.0200043</v>
      </c>
      <c r="G28" s="6"/>
    </row>
    <row r="29" spans="1:7" ht="21" customHeight="1" x14ac:dyDescent="0.2">
      <c r="A29" s="7" t="s">
        <v>33</v>
      </c>
      <c r="B29" s="4"/>
      <c r="C29" s="4"/>
      <c r="D29" s="4"/>
      <c r="E29" s="5"/>
      <c r="F29" s="4"/>
      <c r="G29" s="6"/>
    </row>
    <row r="30" spans="1:7" ht="21" customHeight="1" x14ac:dyDescent="0.2">
      <c r="A30" s="7" t="s">
        <v>34</v>
      </c>
      <c r="B30" s="7"/>
      <c r="C30" s="7"/>
      <c r="D30" s="7"/>
      <c r="E30" s="8"/>
      <c r="F30" s="7"/>
      <c r="G30" s="6"/>
    </row>
    <row r="31" spans="1:7" s="9" customFormat="1" ht="21" customHeight="1" x14ac:dyDescent="0.2">
      <c r="A31" s="7" t="s">
        <v>35</v>
      </c>
      <c r="B31" s="7">
        <v>800000000</v>
      </c>
      <c r="C31" s="7">
        <v>45946264</v>
      </c>
      <c r="D31" s="7">
        <v>507414456.76999998</v>
      </c>
      <c r="E31" s="8" t="str">
        <f t="shared" ref="E31:E38" si="4">IF(D31&gt;B31,"+","-")</f>
        <v>-</v>
      </c>
      <c r="F31" s="7">
        <f t="shared" ref="F31:F42" si="5">ABS(D31-B31)</f>
        <v>292585543.23000002</v>
      </c>
      <c r="G31" s="6"/>
    </row>
    <row r="32" spans="1:7" ht="21" customHeight="1" x14ac:dyDescent="0.2">
      <c r="A32" s="7" t="s">
        <v>36</v>
      </c>
      <c r="B32" s="7">
        <v>42700000</v>
      </c>
      <c r="C32" s="7">
        <v>2479350</v>
      </c>
      <c r="D32" s="7">
        <v>31341010</v>
      </c>
      <c r="E32" s="8" t="str">
        <f t="shared" si="4"/>
        <v>-</v>
      </c>
      <c r="F32" s="7">
        <f t="shared" si="5"/>
        <v>11358990</v>
      </c>
      <c r="G32" s="6"/>
    </row>
    <row r="33" spans="1:7" ht="21" customHeight="1" x14ac:dyDescent="0.2">
      <c r="A33" s="7" t="s">
        <v>37</v>
      </c>
      <c r="B33" s="7">
        <v>45000000</v>
      </c>
      <c r="C33" s="7">
        <v>2704644</v>
      </c>
      <c r="D33" s="7">
        <v>31805323.579999998</v>
      </c>
      <c r="E33" s="8" t="str">
        <f t="shared" si="4"/>
        <v>-</v>
      </c>
      <c r="F33" s="7">
        <f t="shared" si="5"/>
        <v>13194676.420000002</v>
      </c>
      <c r="G33" s="6"/>
    </row>
    <row r="34" spans="1:7" s="9" customFormat="1" ht="21" customHeight="1" x14ac:dyDescent="0.2">
      <c r="A34" s="7" t="s">
        <v>38</v>
      </c>
      <c r="B34" s="7">
        <v>60000000</v>
      </c>
      <c r="C34" s="7">
        <v>4343647.0199999996</v>
      </c>
      <c r="D34" s="7">
        <v>46329458.719999999</v>
      </c>
      <c r="E34" s="8" t="str">
        <f t="shared" si="4"/>
        <v>-</v>
      </c>
      <c r="F34" s="7">
        <f t="shared" si="5"/>
        <v>13670541.280000001</v>
      </c>
      <c r="G34" s="6"/>
    </row>
    <row r="35" spans="1:7" ht="21" customHeight="1" x14ac:dyDescent="0.2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1" customHeight="1" x14ac:dyDescent="0.2">
      <c r="A36" s="7" t="s">
        <v>40</v>
      </c>
      <c r="B36" s="7">
        <v>77000000</v>
      </c>
      <c r="C36" s="7">
        <v>52790</v>
      </c>
      <c r="D36" s="7">
        <v>688048</v>
      </c>
      <c r="E36" s="8" t="str">
        <f t="shared" si="4"/>
        <v>-</v>
      </c>
      <c r="F36" s="7">
        <f t="shared" si="5"/>
        <v>76311952</v>
      </c>
      <c r="G36" s="6"/>
    </row>
    <row r="37" spans="1:7" ht="21" customHeight="1" x14ac:dyDescent="0.2">
      <c r="A37" s="7" t="s">
        <v>41</v>
      </c>
      <c r="B37" s="25">
        <v>900000</v>
      </c>
      <c r="C37" s="7">
        <v>67190</v>
      </c>
      <c r="D37" s="7">
        <v>779649</v>
      </c>
      <c r="E37" s="8" t="str">
        <f t="shared" si="4"/>
        <v>-</v>
      </c>
      <c r="F37" s="7">
        <f t="shared" si="5"/>
        <v>120351</v>
      </c>
      <c r="G37" s="6"/>
    </row>
    <row r="38" spans="1:7" ht="21" customHeight="1" x14ac:dyDescent="0.2">
      <c r="A38" s="7" t="s">
        <v>42</v>
      </c>
      <c r="B38" s="25">
        <v>13000000</v>
      </c>
      <c r="C38" s="7">
        <v>667000</v>
      </c>
      <c r="D38" s="7">
        <v>9280750</v>
      </c>
      <c r="E38" s="8" t="str">
        <f t="shared" si="4"/>
        <v>-</v>
      </c>
      <c r="F38" s="7">
        <f t="shared" si="5"/>
        <v>3719250</v>
      </c>
      <c r="G38" s="6"/>
    </row>
    <row r="39" spans="1:7" s="9" customFormat="1" ht="21" customHeight="1" x14ac:dyDescent="0.2">
      <c r="A39" s="7" t="s">
        <v>43</v>
      </c>
      <c r="B39" s="7">
        <v>310000</v>
      </c>
      <c r="C39" s="14" t="s">
        <v>8</v>
      </c>
      <c r="D39" s="14">
        <v>26000</v>
      </c>
      <c r="E39" s="8" t="s">
        <v>8</v>
      </c>
      <c r="F39" s="7">
        <f t="shared" si="5"/>
        <v>284000</v>
      </c>
      <c r="G39" s="6"/>
    </row>
    <row r="40" spans="1:7" s="9" customFormat="1" ht="21" customHeight="1" x14ac:dyDescent="0.2">
      <c r="A40" s="7" t="s">
        <v>44</v>
      </c>
      <c r="B40" s="7">
        <v>80000</v>
      </c>
      <c r="C40" s="14" t="s">
        <v>8</v>
      </c>
      <c r="D40" s="14">
        <v>23950</v>
      </c>
      <c r="E40" s="8" t="s">
        <v>8</v>
      </c>
      <c r="F40" s="7">
        <f t="shared" si="5"/>
        <v>56050</v>
      </c>
      <c r="G40" s="6"/>
    </row>
    <row r="41" spans="1:7" s="9" customFormat="1" ht="21" customHeight="1" x14ac:dyDescent="0.2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f>B41</f>
        <v>42700000</v>
      </c>
      <c r="G41" s="6"/>
    </row>
    <row r="42" spans="1:7" s="9" customFormat="1" ht="21" customHeight="1" x14ac:dyDescent="0.2">
      <c r="A42" s="7" t="s">
        <v>46</v>
      </c>
      <c r="B42" s="7">
        <v>13000000</v>
      </c>
      <c r="C42" s="14" t="s">
        <v>8</v>
      </c>
      <c r="D42" s="14">
        <v>2000</v>
      </c>
      <c r="E42" s="8" t="s">
        <v>8</v>
      </c>
      <c r="F42" s="7">
        <f t="shared" si="5"/>
        <v>12998000</v>
      </c>
      <c r="G42" s="6"/>
    </row>
    <row r="43" spans="1:7" ht="21" customHeight="1" x14ac:dyDescent="0.2">
      <c r="A43" s="23"/>
      <c r="B43" s="23"/>
      <c r="C43" s="23"/>
      <c r="D43" s="23"/>
      <c r="E43" s="24"/>
      <c r="F43" s="23"/>
      <c r="G43" s="6"/>
    </row>
    <row r="44" spans="1:7" ht="21" customHeight="1" x14ac:dyDescent="0.2">
      <c r="A44" s="17"/>
      <c r="B44" s="25"/>
      <c r="C44" s="17"/>
      <c r="D44" s="17"/>
      <c r="E44" s="26"/>
      <c r="F44" s="17"/>
      <c r="G44" s="6"/>
    </row>
    <row r="45" spans="1:7" ht="21" customHeight="1" x14ac:dyDescent="0.2">
      <c r="A45" s="52" t="s">
        <v>47</v>
      </c>
      <c r="B45" s="52"/>
      <c r="C45" s="52"/>
      <c r="D45" s="52"/>
      <c r="E45" s="52"/>
      <c r="F45" s="52"/>
      <c r="G45" s="6"/>
    </row>
    <row r="46" spans="1:7" ht="21" customHeight="1" x14ac:dyDescent="0.2">
      <c r="A46" s="52"/>
      <c r="B46" s="52"/>
      <c r="C46" s="52"/>
      <c r="D46" s="52"/>
      <c r="E46" s="52"/>
      <c r="F46" s="52"/>
      <c r="G46" s="6"/>
    </row>
    <row r="47" spans="1:7" s="9" customFormat="1" ht="21" customHeight="1" x14ac:dyDescent="0.2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 x14ac:dyDescent="0.2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1" customHeight="1" x14ac:dyDescent="0.2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1" customHeight="1" x14ac:dyDescent="0.2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 x14ac:dyDescent="0.2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 x14ac:dyDescent="0.2">
      <c r="A52" s="7" t="s">
        <v>52</v>
      </c>
      <c r="B52" s="7">
        <v>84000000</v>
      </c>
      <c r="C52" s="7">
        <v>7761900</v>
      </c>
      <c r="D52" s="7">
        <v>147554400</v>
      </c>
      <c r="E52" s="8" t="str">
        <f t="shared" si="6"/>
        <v>+</v>
      </c>
      <c r="F52" s="7">
        <f t="shared" si="7"/>
        <v>63554400</v>
      </c>
      <c r="G52" s="6"/>
    </row>
    <row r="53" spans="1:7" s="9" customFormat="1" ht="21" customHeight="1" x14ac:dyDescent="0.2">
      <c r="A53" s="7" t="s">
        <v>53</v>
      </c>
      <c r="B53" s="7">
        <v>300000</v>
      </c>
      <c r="C53" s="14">
        <v>26271.75</v>
      </c>
      <c r="D53" s="14">
        <v>58778.75</v>
      </c>
      <c r="E53" s="8" t="s">
        <v>8</v>
      </c>
      <c r="F53" s="7">
        <f t="shared" si="7"/>
        <v>241221.25</v>
      </c>
      <c r="G53" s="6"/>
    </row>
    <row r="54" spans="1:7" s="9" customFormat="1" ht="21" customHeight="1" x14ac:dyDescent="0.2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1" customHeight="1" x14ac:dyDescent="0.2">
      <c r="A55" s="7" t="s">
        <v>55</v>
      </c>
      <c r="B55" s="11">
        <f>SUM(B31:B42)+SUM(B49:B54)</f>
        <v>2214000000</v>
      </c>
      <c r="C55" s="11">
        <v>64049056.770000003</v>
      </c>
      <c r="D55" s="11">
        <v>775305724.82000005</v>
      </c>
      <c r="E55" s="12" t="str">
        <f t="shared" si="6"/>
        <v>-</v>
      </c>
      <c r="F55" s="11">
        <f t="shared" si="7"/>
        <v>1438694275.1799998</v>
      </c>
      <c r="G55" s="6"/>
    </row>
    <row r="56" spans="1:7" ht="21" customHeight="1" x14ac:dyDescent="0.2">
      <c r="A56" s="7" t="s">
        <v>56</v>
      </c>
      <c r="B56" s="7"/>
      <c r="C56" s="7"/>
      <c r="D56" s="7"/>
      <c r="E56" s="8"/>
      <c r="F56" s="7"/>
      <c r="G56" s="6"/>
    </row>
    <row r="57" spans="1:7" ht="21" customHeight="1" x14ac:dyDescent="0.2">
      <c r="A57" s="7" t="s">
        <v>57</v>
      </c>
      <c r="B57" s="7">
        <v>133000000</v>
      </c>
      <c r="C57" s="7">
        <v>340945</v>
      </c>
      <c r="D57" s="7">
        <v>2696298.4</v>
      </c>
      <c r="E57" s="8" t="str">
        <f>IF(D57&gt;B57,"+","-")</f>
        <v>-</v>
      </c>
      <c r="F57" s="7">
        <f>ABS(D57-B57)</f>
        <v>130303701.59999999</v>
      </c>
      <c r="G57" s="6"/>
    </row>
    <row r="58" spans="1:7" ht="21" customHeight="1" x14ac:dyDescent="0.2">
      <c r="A58" s="7" t="s">
        <v>58</v>
      </c>
      <c r="B58" s="7">
        <v>20000000</v>
      </c>
      <c r="C58" s="7">
        <v>105450</v>
      </c>
      <c r="D58" s="7">
        <v>592336</v>
      </c>
      <c r="E58" s="8" t="str">
        <f t="shared" ref="E58:E63" si="8">IF(D58&gt;B58,"+","-")</f>
        <v>-</v>
      </c>
      <c r="F58" s="7">
        <f t="shared" ref="F58:F65" si="9">ABS(D58-B58)</f>
        <v>19407664</v>
      </c>
      <c r="G58" s="6"/>
    </row>
    <row r="59" spans="1:7" ht="21" customHeight="1" x14ac:dyDescent="0.2">
      <c r="A59" s="7" t="s">
        <v>59</v>
      </c>
      <c r="B59" s="7">
        <v>200000</v>
      </c>
      <c r="C59" s="7">
        <v>17165</v>
      </c>
      <c r="D59" s="7">
        <v>154940</v>
      </c>
      <c r="E59" s="8" t="str">
        <f t="shared" si="8"/>
        <v>-</v>
      </c>
      <c r="F59" s="7">
        <f t="shared" si="9"/>
        <v>45060</v>
      </c>
      <c r="G59" s="6"/>
    </row>
    <row r="60" spans="1:7" ht="21" customHeight="1" x14ac:dyDescent="0.2">
      <c r="A60" s="7" t="s">
        <v>60</v>
      </c>
      <c r="B60" s="7">
        <v>2200000</v>
      </c>
      <c r="C60" s="14">
        <v>49000</v>
      </c>
      <c r="D60" s="7">
        <v>96000</v>
      </c>
      <c r="E60" s="8" t="str">
        <f t="shared" si="8"/>
        <v>-</v>
      </c>
      <c r="F60" s="7">
        <f t="shared" si="9"/>
        <v>2104000</v>
      </c>
      <c r="G60" s="6"/>
    </row>
    <row r="61" spans="1:7" ht="21" customHeight="1" x14ac:dyDescent="0.2">
      <c r="A61" s="7" t="s">
        <v>61</v>
      </c>
      <c r="B61" s="7">
        <v>300000</v>
      </c>
      <c r="C61" s="7">
        <v>1500</v>
      </c>
      <c r="D61" s="7">
        <v>281500</v>
      </c>
      <c r="E61" s="8" t="str">
        <f t="shared" si="8"/>
        <v>-</v>
      </c>
      <c r="F61" s="7">
        <f t="shared" si="9"/>
        <v>18500</v>
      </c>
      <c r="G61" s="6"/>
    </row>
    <row r="62" spans="1:7" ht="21" customHeight="1" x14ac:dyDescent="0.2">
      <c r="A62" s="7" t="s">
        <v>62</v>
      </c>
      <c r="B62" s="7">
        <v>1300000</v>
      </c>
      <c r="C62" s="14">
        <v>500</v>
      </c>
      <c r="D62" s="7">
        <v>73300</v>
      </c>
      <c r="E62" s="8" t="str">
        <f t="shared" si="8"/>
        <v>-</v>
      </c>
      <c r="F62" s="7">
        <f t="shared" si="9"/>
        <v>1226700</v>
      </c>
      <c r="G62" s="6"/>
    </row>
    <row r="63" spans="1:7" ht="21" customHeight="1" x14ac:dyDescent="0.2">
      <c r="A63" s="7" t="s">
        <v>63</v>
      </c>
      <c r="B63" s="7">
        <v>13000000</v>
      </c>
      <c r="C63" s="7">
        <v>62515</v>
      </c>
      <c r="D63" s="7">
        <v>507849</v>
      </c>
      <c r="E63" s="8" t="str">
        <f t="shared" si="8"/>
        <v>-</v>
      </c>
      <c r="F63" s="7">
        <f t="shared" si="9"/>
        <v>12492151</v>
      </c>
      <c r="G63" s="6"/>
    </row>
    <row r="64" spans="1:7" ht="21" customHeight="1" x14ac:dyDescent="0.2">
      <c r="A64" s="7" t="s">
        <v>64</v>
      </c>
      <c r="B64" s="7"/>
      <c r="C64" s="7"/>
      <c r="D64" s="7"/>
      <c r="E64" s="8"/>
      <c r="F64" s="7"/>
      <c r="G64" s="6"/>
    </row>
    <row r="65" spans="1:7" ht="21" customHeight="1" x14ac:dyDescent="0.2">
      <c r="A65" s="7" t="s">
        <v>65</v>
      </c>
      <c r="B65" s="11">
        <f>SUM(B57:B63)</f>
        <v>170000000</v>
      </c>
      <c r="C65" s="11">
        <v>577075</v>
      </c>
      <c r="D65" s="11">
        <v>4402223.4000000004</v>
      </c>
      <c r="E65" s="12" t="str">
        <f>IF(D65&gt;B65,"+","-")</f>
        <v>-</v>
      </c>
      <c r="F65" s="11">
        <f t="shared" si="9"/>
        <v>165597776.59999999</v>
      </c>
      <c r="G65" s="6"/>
    </row>
    <row r="66" spans="1:7" ht="21" customHeight="1" x14ac:dyDescent="0.2">
      <c r="A66" s="7" t="s">
        <v>66</v>
      </c>
      <c r="B66" s="7"/>
      <c r="C66" s="7"/>
      <c r="D66" s="7"/>
      <c r="E66" s="8"/>
      <c r="F66" s="7"/>
      <c r="G66" s="6"/>
    </row>
    <row r="67" spans="1:7" ht="21" customHeight="1" x14ac:dyDescent="0.2">
      <c r="A67" s="7" t="s">
        <v>67</v>
      </c>
      <c r="B67" s="7">
        <v>110000000</v>
      </c>
      <c r="C67" s="7">
        <v>7427350.5</v>
      </c>
      <c r="D67" s="7">
        <v>83226675.239999995</v>
      </c>
      <c r="E67" s="8" t="str">
        <f>IF(D67&gt;B67,"+","-")</f>
        <v>-</v>
      </c>
      <c r="F67" s="7">
        <f>ABS(D67-B67)</f>
        <v>26773324.760000005</v>
      </c>
      <c r="G67" s="6"/>
    </row>
    <row r="68" spans="1:7" s="9" customFormat="1" ht="21" customHeight="1" x14ac:dyDescent="0.2">
      <c r="A68" s="7" t="s">
        <v>68</v>
      </c>
      <c r="B68" s="11">
        <f>+B67</f>
        <v>110000000</v>
      </c>
      <c r="C68" s="11">
        <f>C67</f>
        <v>7427350.5</v>
      </c>
      <c r="D68" s="11">
        <f>D67</f>
        <v>83226675.239999995</v>
      </c>
      <c r="E68" s="12" t="str">
        <f t="shared" ref="E68:E82" si="10">IF(D68&gt;B68,"+","-")</f>
        <v>-</v>
      </c>
      <c r="F68" s="11">
        <f>ABS(D68-B68)</f>
        <v>26773324.760000005</v>
      </c>
      <c r="G68" s="6"/>
    </row>
    <row r="69" spans="1:7" ht="21" customHeight="1" x14ac:dyDescent="0.2">
      <c r="A69" s="7" t="s">
        <v>69</v>
      </c>
      <c r="B69" s="7"/>
      <c r="C69" s="7"/>
      <c r="D69" s="7"/>
      <c r="E69" s="8"/>
      <c r="F69" s="7"/>
      <c r="G69" s="6"/>
    </row>
    <row r="70" spans="1:7" ht="21" customHeight="1" x14ac:dyDescent="0.2">
      <c r="A70" s="7" t="s">
        <v>70</v>
      </c>
      <c r="B70" s="7">
        <v>15000000</v>
      </c>
      <c r="C70" s="7">
        <v>58775</v>
      </c>
      <c r="D70" s="7">
        <v>634909</v>
      </c>
      <c r="E70" s="8" t="str">
        <f t="shared" si="10"/>
        <v>-</v>
      </c>
      <c r="F70" s="7">
        <f t="shared" ref="F70:F83" si="11">ABS(D70-B70)</f>
        <v>14365091</v>
      </c>
      <c r="G70" s="6"/>
    </row>
    <row r="71" spans="1:7" ht="21" customHeight="1" x14ac:dyDescent="0.2">
      <c r="A71" s="7" t="s">
        <v>71</v>
      </c>
      <c r="B71" s="7">
        <v>500000</v>
      </c>
      <c r="C71" s="7">
        <v>42696</v>
      </c>
      <c r="D71" s="7">
        <v>304932</v>
      </c>
      <c r="E71" s="8" t="str">
        <f t="shared" si="10"/>
        <v>-</v>
      </c>
      <c r="F71" s="7">
        <f t="shared" si="11"/>
        <v>195068</v>
      </c>
      <c r="G71" s="6"/>
    </row>
    <row r="72" spans="1:7" s="9" customFormat="1" ht="21" customHeight="1" x14ac:dyDescent="0.2">
      <c r="A72" s="7" t="s">
        <v>72</v>
      </c>
      <c r="B72" s="7">
        <v>1000000</v>
      </c>
      <c r="C72" s="14">
        <v>29310</v>
      </c>
      <c r="D72" s="14">
        <v>183340</v>
      </c>
      <c r="E72" s="8" t="s">
        <v>8</v>
      </c>
      <c r="F72" s="7">
        <f t="shared" si="11"/>
        <v>816660</v>
      </c>
      <c r="G72" s="6"/>
    </row>
    <row r="73" spans="1:7" ht="21" customHeight="1" x14ac:dyDescent="0.2">
      <c r="A73" s="7" t="s">
        <v>73</v>
      </c>
      <c r="B73" s="7">
        <v>4000000</v>
      </c>
      <c r="C73" s="7">
        <v>498795.5</v>
      </c>
      <c r="D73" s="7">
        <v>6533944</v>
      </c>
      <c r="E73" s="8" t="str">
        <f t="shared" si="10"/>
        <v>+</v>
      </c>
      <c r="F73" s="7">
        <f t="shared" si="11"/>
        <v>2533944</v>
      </c>
      <c r="G73" s="6"/>
    </row>
    <row r="74" spans="1:7" ht="21" customHeight="1" x14ac:dyDescent="0.2">
      <c r="A74" s="7" t="s">
        <v>74</v>
      </c>
      <c r="B74" s="7">
        <v>4000000</v>
      </c>
      <c r="C74" s="14">
        <v>327350</v>
      </c>
      <c r="D74" s="7">
        <v>852150</v>
      </c>
      <c r="E74" s="8" t="str">
        <f t="shared" si="10"/>
        <v>-</v>
      </c>
      <c r="F74" s="7">
        <f t="shared" si="11"/>
        <v>3147850</v>
      </c>
      <c r="G74" s="6"/>
    </row>
    <row r="75" spans="1:7" ht="21" customHeight="1" x14ac:dyDescent="0.2">
      <c r="A75" s="7" t="s">
        <v>75</v>
      </c>
      <c r="B75" s="7">
        <v>80000</v>
      </c>
      <c r="C75" s="14">
        <v>5000</v>
      </c>
      <c r="D75" s="14">
        <v>60900</v>
      </c>
      <c r="E75" s="8" t="s">
        <v>8</v>
      </c>
      <c r="F75" s="7">
        <f t="shared" si="11"/>
        <v>19100</v>
      </c>
      <c r="G75" s="6"/>
    </row>
    <row r="76" spans="1:7" ht="21" customHeight="1" x14ac:dyDescent="0.2">
      <c r="A76" s="7" t="s">
        <v>76</v>
      </c>
      <c r="B76" s="7">
        <v>6700000</v>
      </c>
      <c r="C76" s="7">
        <v>420800</v>
      </c>
      <c r="D76" s="7">
        <v>3740660</v>
      </c>
      <c r="E76" s="8" t="str">
        <f>IF(D76&gt;B76,"+","-")</f>
        <v>-</v>
      </c>
      <c r="F76" s="7">
        <f>ABS(D76-B76)</f>
        <v>2959340</v>
      </c>
      <c r="G76" s="6"/>
    </row>
    <row r="77" spans="1:7" s="9" customFormat="1" ht="21" customHeight="1" x14ac:dyDescent="0.2">
      <c r="A77" s="7" t="s">
        <v>77</v>
      </c>
      <c r="B77" s="7">
        <v>13000000</v>
      </c>
      <c r="C77" s="14">
        <v>848340</v>
      </c>
      <c r="D77" s="7">
        <v>10271635</v>
      </c>
      <c r="E77" s="8" t="str">
        <f>IF(D77&gt;B77,"+","-")</f>
        <v>-</v>
      </c>
      <c r="F77" s="7">
        <f>ABS(D77-B77)</f>
        <v>2728365</v>
      </c>
      <c r="G77" s="6"/>
    </row>
    <row r="78" spans="1:7" ht="21" customHeight="1" x14ac:dyDescent="0.2">
      <c r="A78" s="7" t="s">
        <v>78</v>
      </c>
      <c r="B78" s="7">
        <v>10000</v>
      </c>
      <c r="C78" s="14">
        <v>2020</v>
      </c>
      <c r="D78" s="7">
        <v>4040</v>
      </c>
      <c r="E78" s="8" t="str">
        <f t="shared" si="10"/>
        <v>-</v>
      </c>
      <c r="F78" s="7">
        <f t="shared" si="11"/>
        <v>5960</v>
      </c>
      <c r="G78" s="6"/>
    </row>
    <row r="79" spans="1:7" ht="21" customHeight="1" x14ac:dyDescent="0.2">
      <c r="A79" s="7" t="s">
        <v>79</v>
      </c>
      <c r="B79" s="7">
        <v>11500000</v>
      </c>
      <c r="C79" s="14">
        <v>1310765</v>
      </c>
      <c r="D79" s="7">
        <v>8679111.5</v>
      </c>
      <c r="E79" s="8" t="str">
        <f t="shared" si="10"/>
        <v>-</v>
      </c>
      <c r="F79" s="7">
        <f t="shared" si="11"/>
        <v>2820888.5</v>
      </c>
      <c r="G79" s="6"/>
    </row>
    <row r="80" spans="1:7" ht="21" customHeight="1" x14ac:dyDescent="0.2">
      <c r="A80" s="7" t="s">
        <v>80</v>
      </c>
      <c r="B80" s="7">
        <v>150000</v>
      </c>
      <c r="C80" s="14">
        <v>5400</v>
      </c>
      <c r="D80" s="7">
        <v>100775</v>
      </c>
      <c r="E80" s="8" t="str">
        <f t="shared" si="10"/>
        <v>-</v>
      </c>
      <c r="F80" s="7">
        <f t="shared" si="11"/>
        <v>49225</v>
      </c>
      <c r="G80" s="6"/>
    </row>
    <row r="81" spans="1:7" ht="21" customHeight="1" x14ac:dyDescent="0.2">
      <c r="A81" s="7" t="s">
        <v>81</v>
      </c>
      <c r="B81" s="7">
        <v>60000</v>
      </c>
      <c r="C81" s="14">
        <v>30</v>
      </c>
      <c r="D81" s="7">
        <v>6885</v>
      </c>
      <c r="E81" s="8" t="str">
        <f t="shared" si="10"/>
        <v>-</v>
      </c>
      <c r="F81" s="7">
        <f t="shared" si="11"/>
        <v>53115</v>
      </c>
      <c r="G81" s="6"/>
    </row>
    <row r="82" spans="1:7" ht="21" customHeight="1" x14ac:dyDescent="0.2">
      <c r="A82" s="7" t="s">
        <v>82</v>
      </c>
      <c r="B82" s="11">
        <f>SUM(B70:B81)</f>
        <v>56000000</v>
      </c>
      <c r="C82" s="11">
        <v>3549281.5</v>
      </c>
      <c r="D82" s="11">
        <v>31273281.5</v>
      </c>
      <c r="E82" s="12" t="str">
        <f t="shared" si="10"/>
        <v>-</v>
      </c>
      <c r="F82" s="11">
        <f t="shared" si="11"/>
        <v>24726718.5</v>
      </c>
      <c r="G82" s="6"/>
    </row>
    <row r="83" spans="1:7" ht="21" customHeight="1" x14ac:dyDescent="0.2">
      <c r="A83" s="29" t="s">
        <v>83</v>
      </c>
      <c r="B83" s="23">
        <f>+B82+B68+B65+B55</f>
        <v>2550000000</v>
      </c>
      <c r="C83" s="23">
        <v>75602763.769999996</v>
      </c>
      <c r="D83" s="23">
        <v>894207904.96000004</v>
      </c>
      <c r="E83" s="24" t="str">
        <f>IF(D83&gt;B83,"+","-")</f>
        <v>-</v>
      </c>
      <c r="F83" s="11">
        <f t="shared" si="11"/>
        <v>1655792095.04</v>
      </c>
      <c r="G83" s="6"/>
    </row>
    <row r="84" spans="1:7" ht="21" customHeight="1" x14ac:dyDescent="0.2">
      <c r="A84" s="30"/>
      <c r="B84" s="17"/>
      <c r="C84" s="17"/>
      <c r="D84" s="17"/>
      <c r="E84" s="26"/>
      <c r="F84" s="17"/>
      <c r="G84" s="6"/>
    </row>
    <row r="85" spans="1:7" ht="21" customHeight="1" x14ac:dyDescent="0.2">
      <c r="A85" s="30"/>
      <c r="B85" s="17"/>
      <c r="C85" s="17"/>
      <c r="D85" s="17"/>
      <c r="E85" s="26"/>
      <c r="F85" s="17"/>
      <c r="G85" s="6"/>
    </row>
    <row r="86" spans="1:7" ht="21" customHeight="1" x14ac:dyDescent="0.2">
      <c r="A86" s="52" t="s">
        <v>84</v>
      </c>
      <c r="B86" s="52"/>
      <c r="C86" s="52"/>
      <c r="D86" s="52"/>
      <c r="E86" s="52"/>
      <c r="F86" s="52"/>
      <c r="G86" s="6"/>
    </row>
    <row r="87" spans="1:7" ht="21" customHeight="1" x14ac:dyDescent="0.2">
      <c r="A87" s="52"/>
      <c r="B87" s="52"/>
      <c r="C87" s="52"/>
      <c r="D87" s="52"/>
      <c r="E87" s="52"/>
      <c r="F87" s="52"/>
      <c r="G87" s="6"/>
    </row>
    <row r="88" spans="1:7" ht="21" customHeight="1" x14ac:dyDescent="0.2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 x14ac:dyDescent="0.2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1" customHeight="1" x14ac:dyDescent="0.2">
      <c r="A90" s="31" t="s">
        <v>85</v>
      </c>
      <c r="B90" s="4"/>
      <c r="C90" s="4"/>
      <c r="D90" s="4"/>
      <c r="E90" s="5"/>
      <c r="F90" s="4"/>
      <c r="G90" s="6"/>
    </row>
    <row r="91" spans="1:7" ht="21" customHeight="1" x14ac:dyDescent="0.2">
      <c r="A91" s="19" t="s">
        <v>86</v>
      </c>
      <c r="B91" s="7">
        <v>177000000</v>
      </c>
      <c r="C91" s="14">
        <v>6750565.3399999999</v>
      </c>
      <c r="D91" s="7">
        <v>125631867.89</v>
      </c>
      <c r="E91" s="8" t="str">
        <f>IF(D91&gt;B91,"+","-")</f>
        <v>-</v>
      </c>
      <c r="F91" s="7">
        <f>ABS(D91-B91)</f>
        <v>51368132.109999999</v>
      </c>
      <c r="G91" s="6"/>
    </row>
    <row r="92" spans="1:7" ht="21" customHeight="1" x14ac:dyDescent="0.2">
      <c r="A92" s="19" t="s">
        <v>87</v>
      </c>
      <c r="B92" s="7">
        <v>22965000</v>
      </c>
      <c r="C92" s="14" t="s">
        <v>8</v>
      </c>
      <c r="D92" s="7">
        <v>21471117.5</v>
      </c>
      <c r="E92" s="8" t="str">
        <f>IF(D92&gt;B92,"+","-")</f>
        <v>-</v>
      </c>
      <c r="F92" s="7">
        <f>ABS(D92-B92)</f>
        <v>1493882.5</v>
      </c>
      <c r="G92" s="6"/>
    </row>
    <row r="93" spans="1:7" ht="21" customHeight="1" x14ac:dyDescent="0.2">
      <c r="A93" s="19" t="s">
        <v>88</v>
      </c>
      <c r="B93" s="7">
        <v>900000000</v>
      </c>
      <c r="C93" s="14">
        <v>61828624.170000002</v>
      </c>
      <c r="D93" s="7">
        <v>572810359.25</v>
      </c>
      <c r="E93" s="8" t="str">
        <f>IF(D93&gt;B93,"+","-")</f>
        <v>-</v>
      </c>
      <c r="F93" s="7">
        <f>ABS(D93-B93)</f>
        <v>327189640.75</v>
      </c>
      <c r="G93" s="6"/>
    </row>
    <row r="94" spans="1:7" ht="21" customHeight="1" x14ac:dyDescent="0.2">
      <c r="A94" s="19" t="s">
        <v>89</v>
      </c>
      <c r="B94" s="7">
        <v>35000</v>
      </c>
      <c r="C94" s="14" t="s">
        <v>8</v>
      </c>
      <c r="D94" s="7">
        <v>34500</v>
      </c>
      <c r="E94" s="8" t="str">
        <f>IF(D94&gt;B94,"+","-")</f>
        <v>-</v>
      </c>
      <c r="F94" s="7">
        <f>ABS(D94-B94)</f>
        <v>500</v>
      </c>
      <c r="G94" s="6"/>
    </row>
    <row r="95" spans="1:7" ht="21" customHeight="1" x14ac:dyDescent="0.2">
      <c r="A95" s="32" t="s">
        <v>90</v>
      </c>
      <c r="B95" s="11">
        <v>1100000000</v>
      </c>
      <c r="C95" s="11">
        <v>68579189.510000005</v>
      </c>
      <c r="D95" s="11">
        <v>719947844.63999999</v>
      </c>
      <c r="E95" s="12" t="str">
        <f>IF(D95&gt;B95,"+","-")</f>
        <v>-</v>
      </c>
      <c r="F95" s="11">
        <f>ABS(D95-B95)</f>
        <v>380052155.36000001</v>
      </c>
      <c r="G95" s="6"/>
    </row>
    <row r="96" spans="1:7" ht="21" customHeight="1" x14ac:dyDescent="0.2">
      <c r="A96" s="19" t="s">
        <v>91</v>
      </c>
      <c r="B96" s="33"/>
      <c r="C96" s="33"/>
      <c r="D96" s="33"/>
      <c r="E96" s="34"/>
      <c r="F96" s="33"/>
      <c r="G96" s="6"/>
    </row>
    <row r="97" spans="1:7" ht="21" customHeight="1" x14ac:dyDescent="0.2">
      <c r="A97" s="19" t="s">
        <v>92</v>
      </c>
      <c r="B97" s="7"/>
      <c r="C97" s="7"/>
      <c r="D97" s="7"/>
      <c r="E97" s="8"/>
      <c r="F97" s="7"/>
      <c r="G97" s="6"/>
    </row>
    <row r="98" spans="1:7" ht="21" customHeight="1" x14ac:dyDescent="0.2">
      <c r="A98" s="19" t="s">
        <v>93</v>
      </c>
      <c r="B98" s="7">
        <v>50000000</v>
      </c>
      <c r="C98" s="14" t="s">
        <v>8</v>
      </c>
      <c r="D98" s="14">
        <v>25500000</v>
      </c>
      <c r="E98" s="14" t="s">
        <v>8</v>
      </c>
      <c r="F98" s="14">
        <v>24500000</v>
      </c>
      <c r="G98" s="6"/>
    </row>
    <row r="99" spans="1:7" ht="21" customHeight="1" x14ac:dyDescent="0.2">
      <c r="A99" s="19" t="s">
        <v>94</v>
      </c>
      <c r="B99" s="7"/>
      <c r="C99" s="14" t="s">
        <v>8</v>
      </c>
      <c r="D99" s="14" t="s">
        <v>8</v>
      </c>
      <c r="E99" s="14" t="s">
        <v>8</v>
      </c>
      <c r="F99" s="14" t="s">
        <v>8</v>
      </c>
      <c r="G99" s="6"/>
    </row>
    <row r="100" spans="1:7" ht="21" customHeight="1" x14ac:dyDescent="0.2">
      <c r="A100" s="32" t="s">
        <v>95</v>
      </c>
      <c r="B100" s="4"/>
      <c r="C100" s="35"/>
      <c r="D100" s="35"/>
      <c r="E100" s="35"/>
      <c r="F100" s="35"/>
      <c r="G100" s="6"/>
    </row>
    <row r="101" spans="1:7" ht="21" customHeight="1" x14ac:dyDescent="0.2">
      <c r="A101" s="32" t="s">
        <v>96</v>
      </c>
      <c r="B101" s="23">
        <f>SUM(B98:B99)</f>
        <v>50000000</v>
      </c>
      <c r="C101" s="14" t="s">
        <v>8</v>
      </c>
      <c r="D101" s="36">
        <f>SUM(D98:D99)</f>
        <v>25500000</v>
      </c>
      <c r="E101" s="37" t="str">
        <f>IF(D101&gt;B101,"+","-")</f>
        <v>-</v>
      </c>
      <c r="F101" s="36">
        <f>ABS(D101-B101)</f>
        <v>24500000</v>
      </c>
      <c r="G101" s="6"/>
    </row>
    <row r="102" spans="1:7" ht="21" customHeight="1" x14ac:dyDescent="0.2">
      <c r="A102" s="19" t="s">
        <v>97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 x14ac:dyDescent="0.2">
      <c r="A103" s="19" t="s">
        <v>98</v>
      </c>
      <c r="B103" s="7">
        <v>220000000</v>
      </c>
      <c r="C103" s="7">
        <v>93018963.609999999</v>
      </c>
      <c r="D103" s="7">
        <v>391002282.64999998</v>
      </c>
      <c r="E103" s="51" t="s">
        <v>8</v>
      </c>
      <c r="F103" s="14">
        <f t="shared" si="12"/>
        <v>171002282.64999998</v>
      </c>
      <c r="G103" s="6"/>
    </row>
    <row r="104" spans="1:7" ht="21" customHeight="1" x14ac:dyDescent="0.2">
      <c r="A104" s="19" t="s">
        <v>99</v>
      </c>
      <c r="B104" s="7">
        <v>10000000</v>
      </c>
      <c r="C104" s="14">
        <v>1645400</v>
      </c>
      <c r="D104" s="7">
        <v>2777800</v>
      </c>
      <c r="E104" s="8" t="str">
        <f>IF(D104&gt;B104,"+","-")</f>
        <v>-</v>
      </c>
      <c r="F104" s="14">
        <f t="shared" si="12"/>
        <v>7222200</v>
      </c>
      <c r="G104" s="6"/>
    </row>
    <row r="105" spans="1:7" ht="21" customHeight="1" x14ac:dyDescent="0.2">
      <c r="A105" s="19" t="s">
        <v>100</v>
      </c>
      <c r="B105" s="7">
        <v>960000000</v>
      </c>
      <c r="C105" s="7">
        <v>28012692.239999998</v>
      </c>
      <c r="D105" s="7">
        <v>2667928905.2199998</v>
      </c>
      <c r="E105" s="8" t="str">
        <f>IF(D105&gt;B105,"+","-")</f>
        <v>+</v>
      </c>
      <c r="F105" s="14">
        <f t="shared" si="12"/>
        <v>1707928905.2199998</v>
      </c>
      <c r="G105" s="6"/>
    </row>
    <row r="106" spans="1:7" ht="21" customHeight="1" x14ac:dyDescent="0.2">
      <c r="A106" s="19" t="s">
        <v>101</v>
      </c>
      <c r="B106" s="7">
        <v>20000000</v>
      </c>
      <c r="C106" s="7">
        <v>281096.68</v>
      </c>
      <c r="D106" s="7">
        <v>4974799.46</v>
      </c>
      <c r="E106" s="8" t="str">
        <f t="shared" ref="E106:E110" si="13">IF(D106&gt;B106,"+","-")</f>
        <v>-</v>
      </c>
      <c r="F106" s="7">
        <f t="shared" si="12"/>
        <v>15025200.539999999</v>
      </c>
      <c r="G106" s="6"/>
    </row>
    <row r="107" spans="1:7" ht="21" customHeight="1" x14ac:dyDescent="0.2">
      <c r="A107" s="19" t="s">
        <v>102</v>
      </c>
      <c r="B107" s="7">
        <v>40000000</v>
      </c>
      <c r="C107" s="7">
        <v>6342953</v>
      </c>
      <c r="D107" s="7">
        <v>35425485.5</v>
      </c>
      <c r="E107" s="8" t="str">
        <f t="shared" si="13"/>
        <v>-</v>
      </c>
      <c r="F107" s="7">
        <f t="shared" si="12"/>
        <v>4574514.5</v>
      </c>
      <c r="G107" s="6"/>
    </row>
    <row r="108" spans="1:7" ht="21" customHeight="1" x14ac:dyDescent="0.2">
      <c r="A108" s="19" t="s">
        <v>103</v>
      </c>
      <c r="B108" s="7">
        <v>50000000</v>
      </c>
      <c r="C108" s="7">
        <v>659134.93999999994</v>
      </c>
      <c r="D108" s="7">
        <v>33764993.350000001</v>
      </c>
      <c r="E108" s="8" t="str">
        <f>IF(D108&gt;B108,"+","-")</f>
        <v>-</v>
      </c>
      <c r="F108" s="7">
        <f>ABS(D108-B108)</f>
        <v>16235006.649999999</v>
      </c>
      <c r="G108" s="6"/>
    </row>
    <row r="109" spans="1:7" ht="21" customHeight="1" x14ac:dyDescent="0.2">
      <c r="A109" s="38" t="s">
        <v>104</v>
      </c>
      <c r="B109" s="11">
        <v>1300000000</v>
      </c>
      <c r="C109" s="11">
        <v>72616586.109999999</v>
      </c>
      <c r="D109" s="11">
        <v>3135874266.1799998</v>
      </c>
      <c r="E109" s="12" t="str">
        <f t="shared" si="13"/>
        <v>+</v>
      </c>
      <c r="F109" s="11">
        <f t="shared" si="12"/>
        <v>1835874266.1799998</v>
      </c>
      <c r="G109" s="6"/>
    </row>
    <row r="110" spans="1:7" ht="21" customHeight="1" x14ac:dyDescent="0.2">
      <c r="A110" s="39" t="s">
        <v>105</v>
      </c>
      <c r="B110" s="11">
        <v>79000000000</v>
      </c>
      <c r="C110" s="11">
        <v>7882623125.0600004</v>
      </c>
      <c r="D110" s="11">
        <v>84881678232.800003</v>
      </c>
      <c r="E110" s="12" t="str">
        <f t="shared" si="13"/>
        <v>+</v>
      </c>
      <c r="F110" s="11">
        <f t="shared" si="12"/>
        <v>5881678232.8000031</v>
      </c>
      <c r="G110" s="6"/>
    </row>
    <row r="111" spans="1:7" ht="21" customHeight="1" x14ac:dyDescent="0.2">
      <c r="A111" s="31" t="s">
        <v>106</v>
      </c>
      <c r="B111" s="4"/>
      <c r="C111" s="4"/>
      <c r="D111" s="4"/>
      <c r="E111" s="5"/>
      <c r="F111" s="4"/>
      <c r="G111" s="6"/>
    </row>
    <row r="112" spans="1:7" ht="21" customHeight="1" x14ac:dyDescent="0.2">
      <c r="A112" s="40" t="s">
        <v>107</v>
      </c>
      <c r="B112" s="23">
        <v>7441809088</v>
      </c>
      <c r="C112" s="36" t="s">
        <v>8</v>
      </c>
      <c r="D112" s="36">
        <v>7441809088</v>
      </c>
      <c r="E112" s="8" t="str">
        <f>IF(D112&gt;B112,"+","-")</f>
        <v>-</v>
      </c>
      <c r="F112" s="14" t="s">
        <v>8</v>
      </c>
      <c r="G112" s="6"/>
    </row>
    <row r="113" spans="1:6" ht="21" customHeight="1" x14ac:dyDescent="0.2">
      <c r="A113" s="39" t="s">
        <v>108</v>
      </c>
      <c r="B113" s="11">
        <v>7441809088</v>
      </c>
      <c r="C113" s="41" t="str">
        <f>+C112</f>
        <v>-</v>
      </c>
      <c r="D113" s="41">
        <v>7441809088</v>
      </c>
      <c r="E113" s="12" t="str">
        <f>IF(D113&gt;B113,"+","-")</f>
        <v>-</v>
      </c>
      <c r="F113" s="41" t="s">
        <v>8</v>
      </c>
    </row>
    <row r="114" spans="1:6" ht="21" customHeight="1" x14ac:dyDescent="0.2">
      <c r="A114" s="39" t="s">
        <v>109</v>
      </c>
      <c r="B114" s="11">
        <v>86441809088</v>
      </c>
      <c r="C114" s="11">
        <v>7882623125.0600004</v>
      </c>
      <c r="D114" s="11">
        <v>92323487320.800003</v>
      </c>
      <c r="E114" s="12" t="str">
        <f>IF(D114&gt;B114,"+","-")</f>
        <v>+</v>
      </c>
      <c r="F114" s="11">
        <f>ABS(D114-B114)</f>
        <v>5881678232.8000031</v>
      </c>
    </row>
    <row r="115" spans="1:6" ht="21" customHeight="1" x14ac:dyDescent="0.2">
      <c r="A115" s="42" t="s">
        <v>110</v>
      </c>
      <c r="B115" s="43"/>
      <c r="C115" s="43"/>
      <c r="D115" s="44"/>
      <c r="E115" s="43"/>
      <c r="F115" s="43"/>
    </row>
    <row r="116" spans="1:6" ht="21" customHeight="1" x14ac:dyDescent="0.2">
      <c r="A116" s="45"/>
      <c r="B116" s="46"/>
      <c r="C116" s="6"/>
      <c r="E116" s="47"/>
      <c r="F116" s="48"/>
    </row>
    <row r="117" spans="1:6" ht="21" customHeight="1" x14ac:dyDescent="0.2">
      <c r="A117" s="43"/>
      <c r="C117" s="46"/>
      <c r="D117" s="46"/>
      <c r="E117" s="47"/>
      <c r="F117" s="48"/>
    </row>
    <row r="118" spans="1:6" ht="21" customHeight="1" x14ac:dyDescent="0.2">
      <c r="B118" s="46"/>
      <c r="E118" s="47"/>
      <c r="F118" s="48"/>
    </row>
    <row r="122" spans="1:6" ht="21" customHeight="1" x14ac:dyDescent="0.2">
      <c r="C122" s="46"/>
      <c r="D122" s="46"/>
    </row>
    <row r="196" spans="1:1" ht="21" customHeight="1" x14ac:dyDescent="0.2">
      <c r="A196" s="49"/>
    </row>
    <row r="197" spans="1:1" ht="21" customHeight="1" x14ac:dyDescent="0.2">
      <c r="A197" s="49"/>
    </row>
    <row r="198" spans="1:1" ht="21" customHeight="1" x14ac:dyDescent="0.2">
      <c r="A198" s="49"/>
    </row>
    <row r="199" spans="1:1" ht="21" customHeight="1" x14ac:dyDescent="0.2">
      <c r="A199" s="49"/>
    </row>
    <row r="200" spans="1:1" ht="21" customHeight="1" x14ac:dyDescent="0.2">
      <c r="A200" s="49"/>
    </row>
    <row r="201" spans="1:1" ht="21" customHeight="1" x14ac:dyDescent="0.2">
      <c r="A201" s="49"/>
    </row>
    <row r="202" spans="1:1" ht="21" customHeight="1" x14ac:dyDescent="0.2">
      <c r="A202" s="49"/>
    </row>
    <row r="203" spans="1:1" ht="21" customHeight="1" x14ac:dyDescent="0.2">
      <c r="A203" s="49"/>
    </row>
    <row r="204" spans="1:1" ht="21" customHeight="1" x14ac:dyDescent="0.2">
      <c r="A204" s="49"/>
    </row>
    <row r="205" spans="1:1" ht="21" customHeight="1" x14ac:dyDescent="0.2">
      <c r="A205" s="49"/>
    </row>
    <row r="206" spans="1:1" ht="21" customHeight="1" x14ac:dyDescent="0.2">
      <c r="A206" s="49"/>
    </row>
    <row r="207" spans="1:1" ht="21" customHeight="1" x14ac:dyDescent="0.2">
      <c r="A207" s="49"/>
    </row>
    <row r="208" spans="1:1" ht="21" customHeight="1" x14ac:dyDescent="0.2">
      <c r="A208" s="49"/>
    </row>
    <row r="209" spans="1:1" ht="21" customHeight="1" x14ac:dyDescent="0.2">
      <c r="A209" s="49"/>
    </row>
    <row r="210" spans="1:1" ht="21" customHeight="1" x14ac:dyDescent="0.2">
      <c r="A210" s="49"/>
    </row>
    <row r="211" spans="1:1" ht="21" customHeight="1" x14ac:dyDescent="0.2">
      <c r="A211" s="49"/>
    </row>
    <row r="212" spans="1:1" ht="21" customHeight="1" x14ac:dyDescent="0.2">
      <c r="A212" s="49"/>
    </row>
    <row r="213" spans="1:1" ht="21" customHeight="1" x14ac:dyDescent="0.2">
      <c r="A213" s="49"/>
    </row>
    <row r="214" spans="1:1" ht="21" customHeight="1" x14ac:dyDescent="0.2">
      <c r="A214" s="49"/>
    </row>
    <row r="215" spans="1:1" ht="21" customHeight="1" x14ac:dyDescent="0.2">
      <c r="A215" s="49"/>
    </row>
    <row r="216" spans="1:1" ht="21" customHeight="1" x14ac:dyDescent="0.2">
      <c r="A216" s="49"/>
    </row>
    <row r="217" spans="1:1" ht="21" customHeight="1" x14ac:dyDescent="0.2">
      <c r="A217" s="49"/>
    </row>
    <row r="218" spans="1:1" ht="21" customHeight="1" x14ac:dyDescent="0.2">
      <c r="A218" s="49"/>
    </row>
    <row r="219" spans="1:1" ht="21" customHeight="1" x14ac:dyDescent="0.2">
      <c r="A219" s="49"/>
    </row>
    <row r="220" spans="1:1" ht="21" customHeight="1" x14ac:dyDescent="0.2">
      <c r="A220" s="49"/>
    </row>
    <row r="221" spans="1:1" ht="21" customHeight="1" x14ac:dyDescent="0.2">
      <c r="A221" s="49"/>
    </row>
    <row r="222" spans="1:1" ht="21" customHeight="1" x14ac:dyDescent="0.2">
      <c r="A222" s="49"/>
    </row>
    <row r="223" spans="1:1" ht="21" customHeight="1" x14ac:dyDescent="0.2">
      <c r="A223" s="49"/>
    </row>
    <row r="224" spans="1:1" ht="21" customHeight="1" x14ac:dyDescent="0.2">
      <c r="A224" s="49"/>
    </row>
    <row r="225" spans="1:1" ht="21" customHeight="1" x14ac:dyDescent="0.2">
      <c r="A225" s="49"/>
    </row>
    <row r="226" spans="1:1" ht="21" customHeight="1" x14ac:dyDescent="0.2">
      <c r="A226" s="49"/>
    </row>
    <row r="227" spans="1:1" ht="21" customHeight="1" x14ac:dyDescent="0.2">
      <c r="A227" s="49"/>
    </row>
    <row r="228" spans="1:1" ht="21" customHeight="1" x14ac:dyDescent="0.2">
      <c r="A228" s="49"/>
    </row>
    <row r="229" spans="1:1" ht="21" customHeight="1" x14ac:dyDescent="0.2">
      <c r="A229" s="49"/>
    </row>
    <row r="230" spans="1:1" ht="21" customHeight="1" x14ac:dyDescent="0.2">
      <c r="A230" s="49"/>
    </row>
    <row r="231" spans="1:1" ht="21" customHeight="1" x14ac:dyDescent="0.2">
      <c r="A231" s="49"/>
    </row>
    <row r="232" spans="1:1" ht="21" customHeight="1" x14ac:dyDescent="0.2">
      <c r="A232" s="49"/>
    </row>
    <row r="233" spans="1:1" ht="21" customHeight="1" x14ac:dyDescent="0.2">
      <c r="A233" s="49"/>
    </row>
    <row r="234" spans="1:1" ht="21" customHeight="1" x14ac:dyDescent="0.2">
      <c r="A234" s="49"/>
    </row>
    <row r="235" spans="1:1" ht="21" customHeight="1" x14ac:dyDescent="0.2">
      <c r="A235" s="49"/>
    </row>
    <row r="236" spans="1:1" ht="21" customHeight="1" x14ac:dyDescent="0.2">
      <c r="A236" s="49"/>
    </row>
    <row r="237" spans="1:1" ht="21" customHeight="1" x14ac:dyDescent="0.2">
      <c r="A237" s="49"/>
    </row>
    <row r="238" spans="1:1" ht="21" customHeight="1" x14ac:dyDescent="0.2">
      <c r="A238" s="49"/>
    </row>
    <row r="239" spans="1:1" ht="21" customHeight="1" x14ac:dyDescent="0.2">
      <c r="A239" s="49"/>
    </row>
    <row r="240" spans="1:1" ht="21" customHeight="1" x14ac:dyDescent="0.2">
      <c r="A240" s="49"/>
    </row>
    <row r="241" spans="1:1" ht="21" customHeight="1" x14ac:dyDescent="0.2">
      <c r="A241" s="49"/>
    </row>
    <row r="242" spans="1:1" ht="21" customHeight="1" x14ac:dyDescent="0.2">
      <c r="A242" s="49"/>
    </row>
    <row r="243" spans="1:1" ht="21" customHeight="1" x14ac:dyDescent="0.2">
      <c r="A243" s="49"/>
    </row>
    <row r="244" spans="1:1" ht="21" customHeight="1" x14ac:dyDescent="0.2">
      <c r="A244" s="49"/>
    </row>
    <row r="245" spans="1:1" ht="21" customHeight="1" x14ac:dyDescent="0.2">
      <c r="A245" s="49"/>
    </row>
    <row r="246" spans="1:1" ht="21" customHeight="1" x14ac:dyDescent="0.2">
      <c r="A246" s="49"/>
    </row>
    <row r="247" spans="1:1" ht="21" customHeight="1" x14ac:dyDescent="0.2">
      <c r="A247" s="49"/>
    </row>
    <row r="248" spans="1:1" ht="21" customHeight="1" x14ac:dyDescent="0.2">
      <c r="A248" s="49"/>
    </row>
    <row r="249" spans="1:1" ht="21" customHeight="1" x14ac:dyDescent="0.2">
      <c r="A249" s="49"/>
    </row>
    <row r="250" spans="1:1" ht="21" customHeight="1" x14ac:dyDescent="0.2">
      <c r="A250" s="49"/>
    </row>
    <row r="251" spans="1:1" ht="21" customHeight="1" x14ac:dyDescent="0.2">
      <c r="A251" s="49"/>
    </row>
    <row r="252" spans="1:1" ht="21" customHeight="1" x14ac:dyDescent="0.2">
      <c r="A252" s="49"/>
    </row>
    <row r="253" spans="1:1" ht="21" customHeight="1" x14ac:dyDescent="0.2">
      <c r="A253" s="49"/>
    </row>
    <row r="254" spans="1:1" ht="21" customHeight="1" x14ac:dyDescent="0.2">
      <c r="A254" s="49"/>
    </row>
    <row r="255" spans="1:1" ht="21" customHeight="1" x14ac:dyDescent="0.2">
      <c r="A255" s="49"/>
    </row>
    <row r="256" spans="1:1" ht="21" customHeight="1" x14ac:dyDescent="0.2">
      <c r="A256" s="49"/>
    </row>
    <row r="257" spans="1:1" ht="21" customHeight="1" x14ac:dyDescent="0.2">
      <c r="A257" s="49"/>
    </row>
    <row r="258" spans="1:1" ht="21" customHeight="1" x14ac:dyDescent="0.2">
      <c r="A258" s="49"/>
    </row>
    <row r="259" spans="1:1" ht="21" customHeight="1" x14ac:dyDescent="0.2">
      <c r="A259" s="49"/>
    </row>
    <row r="260" spans="1:1" ht="21" customHeight="1" x14ac:dyDescent="0.2">
      <c r="A260" s="49"/>
    </row>
    <row r="261" spans="1:1" ht="21" customHeight="1" x14ac:dyDescent="0.2">
      <c r="A261" s="49"/>
    </row>
    <row r="262" spans="1:1" ht="21" customHeight="1" x14ac:dyDescent="0.2">
      <c r="A262" s="49"/>
    </row>
    <row r="263" spans="1:1" ht="21" customHeight="1" x14ac:dyDescent="0.2">
      <c r="A263" s="49"/>
    </row>
    <row r="264" spans="1:1" ht="21" customHeight="1" x14ac:dyDescent="0.2">
      <c r="A264" s="49"/>
    </row>
    <row r="265" spans="1:1" ht="21" customHeight="1" x14ac:dyDescent="0.2">
      <c r="A265" s="49"/>
    </row>
    <row r="266" spans="1:1" ht="21" customHeight="1" x14ac:dyDescent="0.2">
      <c r="A266" s="49"/>
    </row>
    <row r="267" spans="1:1" ht="21" customHeight="1" x14ac:dyDescent="0.2">
      <c r="A267" s="49"/>
    </row>
    <row r="268" spans="1:1" ht="21" customHeight="1" x14ac:dyDescent="0.2">
      <c r="A268" s="49"/>
    </row>
    <row r="269" spans="1:1" ht="21" customHeight="1" x14ac:dyDescent="0.2">
      <c r="A269" s="49"/>
    </row>
    <row r="270" spans="1:1" ht="21" customHeight="1" x14ac:dyDescent="0.2">
      <c r="A270" s="49"/>
    </row>
    <row r="271" spans="1:1" ht="21" customHeight="1" x14ac:dyDescent="0.2">
      <c r="A271" s="49"/>
    </row>
    <row r="272" spans="1:1" ht="21" customHeight="1" x14ac:dyDescent="0.2">
      <c r="A272" s="49"/>
    </row>
    <row r="273" spans="1:1" ht="21" customHeight="1" x14ac:dyDescent="0.2">
      <c r="A273" s="49"/>
    </row>
    <row r="274" spans="1:1" ht="21" customHeight="1" x14ac:dyDescent="0.2">
      <c r="A274" s="49"/>
    </row>
    <row r="275" spans="1:1" ht="21" customHeight="1" x14ac:dyDescent="0.2">
      <c r="A275" s="49"/>
    </row>
    <row r="276" spans="1:1" ht="21" customHeight="1" x14ac:dyDescent="0.2">
      <c r="A276" s="49"/>
    </row>
    <row r="277" spans="1:1" ht="21" customHeight="1" x14ac:dyDescent="0.2">
      <c r="A277" s="49"/>
    </row>
    <row r="278" spans="1:1" ht="21" customHeight="1" x14ac:dyDescent="0.2">
      <c r="A278" s="49"/>
    </row>
    <row r="279" spans="1:1" ht="21" customHeight="1" x14ac:dyDescent="0.2">
      <c r="A279" s="49"/>
    </row>
    <row r="280" spans="1:1" ht="21" customHeight="1" x14ac:dyDescent="0.2">
      <c r="A280" s="49"/>
    </row>
    <row r="282" spans="1:1" ht="21" customHeight="1" x14ac:dyDescent="0.2">
      <c r="A282" s="6"/>
    </row>
    <row r="283" spans="1:1" ht="21" customHeight="1" x14ac:dyDescent="0.2">
      <c r="A283" s="6"/>
    </row>
    <row r="284" spans="1:1" ht="21" customHeight="1" x14ac:dyDescent="0.2">
      <c r="A284" s="50"/>
    </row>
    <row r="285" spans="1:1" ht="21" customHeight="1" x14ac:dyDescent="0.2">
      <c r="A285" s="6"/>
    </row>
    <row r="286" spans="1:1" ht="21" customHeight="1" x14ac:dyDescent="0.2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G286"/>
  <sheetViews>
    <sheetView topLeftCell="A97" workbookViewId="0">
      <selection activeCell="A106" sqref="A10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4.95" customHeight="1" x14ac:dyDescent="0.45">
      <c r="A1" s="54" t="s">
        <v>0</v>
      </c>
      <c r="B1" s="54"/>
      <c r="C1" s="54"/>
      <c r="D1" s="54"/>
      <c r="E1" s="54"/>
      <c r="F1" s="54"/>
    </row>
    <row r="2" spans="1:7" ht="24.95" customHeight="1" x14ac:dyDescent="0.45">
      <c r="A2" s="55" t="s">
        <v>111</v>
      </c>
      <c r="B2" s="55"/>
      <c r="C2" s="55"/>
      <c r="D2" s="55"/>
      <c r="E2" s="55"/>
      <c r="F2" s="55"/>
    </row>
    <row r="3" spans="1:7" ht="24.95" customHeight="1" x14ac:dyDescent="0.2">
      <c r="A3" s="52"/>
      <c r="B3" s="52"/>
      <c r="C3" s="52"/>
      <c r="D3" s="52"/>
      <c r="E3" s="52"/>
      <c r="F3" s="52"/>
    </row>
    <row r="4" spans="1:7" ht="24.95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4.95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4.95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4.95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4.95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4.95" customHeight="1" x14ac:dyDescent="0.5">
      <c r="A9" s="7" t="s">
        <v>13</v>
      </c>
      <c r="B9" s="7">
        <v>10000000</v>
      </c>
      <c r="C9" s="7">
        <v>290186.78999999998</v>
      </c>
      <c r="D9" s="7">
        <v>535362.44999999995</v>
      </c>
      <c r="E9" s="8" t="str">
        <f>IF(D9&gt;B9,"+","-")</f>
        <v>-</v>
      </c>
      <c r="F9" s="7">
        <f>ABS(D9-B9)</f>
        <v>9464637.5500000007</v>
      </c>
      <c r="G9" s="6"/>
    </row>
    <row r="10" spans="1:7" s="9" customFormat="1" ht="24.95" customHeight="1" x14ac:dyDescent="0.5">
      <c r="A10" s="7" t="s">
        <v>14</v>
      </c>
      <c r="B10" s="7">
        <v>1100000000</v>
      </c>
      <c r="C10" s="7">
        <v>32171922.649999999</v>
      </c>
      <c r="D10" s="7">
        <v>56996068.18</v>
      </c>
      <c r="E10" s="8" t="str">
        <f t="shared" ref="E10:E16" si="0">IF(D10&gt;B10,"+","-")</f>
        <v>-</v>
      </c>
      <c r="F10" s="7">
        <f t="shared" ref="F10:F16" si="1">ABS(D10-B10)</f>
        <v>1043003931.8200001</v>
      </c>
      <c r="G10" s="6"/>
    </row>
    <row r="11" spans="1:7" ht="24.95" customHeight="1" x14ac:dyDescent="0.5">
      <c r="A11" s="7" t="s">
        <v>15</v>
      </c>
      <c r="B11" s="7">
        <v>1140000000</v>
      </c>
      <c r="C11" s="7">
        <v>19691965.449999999</v>
      </c>
      <c r="D11" s="7">
        <v>42449541.630000003</v>
      </c>
      <c r="E11" s="8" t="str">
        <f t="shared" si="0"/>
        <v>-</v>
      </c>
      <c r="F11" s="7">
        <f t="shared" si="1"/>
        <v>1097550458.3699999</v>
      </c>
      <c r="G11" s="6"/>
    </row>
    <row r="12" spans="1:7" ht="24.95" customHeight="1" x14ac:dyDescent="0.5">
      <c r="A12" s="7" t="s">
        <v>16</v>
      </c>
      <c r="B12" s="7">
        <v>1000000</v>
      </c>
      <c r="C12" s="7">
        <v>61908</v>
      </c>
      <c r="D12" s="7">
        <v>115562</v>
      </c>
      <c r="E12" s="8" t="str">
        <f t="shared" si="0"/>
        <v>-</v>
      </c>
      <c r="F12" s="7">
        <f t="shared" si="1"/>
        <v>884438</v>
      </c>
      <c r="G12" s="6"/>
    </row>
    <row r="13" spans="1:7" ht="24.95" customHeight="1" x14ac:dyDescent="0.5">
      <c r="A13" s="7" t="s">
        <v>17</v>
      </c>
      <c r="B13" s="7">
        <v>225000000</v>
      </c>
      <c r="C13" s="7">
        <v>14354424.34</v>
      </c>
      <c r="D13" s="7">
        <v>27125374.93</v>
      </c>
      <c r="E13" s="8" t="str">
        <f t="shared" si="0"/>
        <v>-</v>
      </c>
      <c r="F13" s="7">
        <f t="shared" si="1"/>
        <v>197874625.06999999</v>
      </c>
      <c r="G13" s="6"/>
    </row>
    <row r="14" spans="1:7" ht="24.95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4.95" customHeight="1" x14ac:dyDescent="0.5">
      <c r="A15" s="7" t="s">
        <v>19</v>
      </c>
      <c r="B15" s="10">
        <v>7500000000</v>
      </c>
      <c r="C15" s="7">
        <v>7336915.4500000002</v>
      </c>
      <c r="D15" s="7">
        <v>14045257.75</v>
      </c>
      <c r="E15" s="8" t="str">
        <f>IF(D15&gt;B15,"+","-")</f>
        <v>-</v>
      </c>
      <c r="F15" s="7">
        <f>ABS(D15-B15)</f>
        <v>7485954742.25</v>
      </c>
      <c r="G15" s="6"/>
    </row>
    <row r="16" spans="1:7" ht="24.95" customHeight="1" x14ac:dyDescent="0.5">
      <c r="A16" s="7" t="s">
        <v>20</v>
      </c>
      <c r="B16" s="11">
        <f>SUM(B9:B15)</f>
        <v>10000000000</v>
      </c>
      <c r="C16" s="11">
        <v>73907322.680000007</v>
      </c>
      <c r="D16" s="11">
        <v>141267166.94</v>
      </c>
      <c r="E16" s="12" t="str">
        <f t="shared" si="0"/>
        <v>-</v>
      </c>
      <c r="F16" s="11">
        <f t="shared" si="1"/>
        <v>9858732833.0599995</v>
      </c>
      <c r="G16" s="6"/>
    </row>
    <row r="17" spans="1:7" ht="24.95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4.95" customHeight="1" x14ac:dyDescent="0.5">
      <c r="A18" s="7" t="s">
        <v>22</v>
      </c>
      <c r="B18" s="13">
        <v>28200000000</v>
      </c>
      <c r="C18" s="7">
        <v>3078479614.5</v>
      </c>
      <c r="D18" s="7">
        <v>3464271741.9000001</v>
      </c>
      <c r="E18" s="8" t="str">
        <f t="shared" ref="E18:E27" si="2">IF(D18&gt;B18,"+","-")</f>
        <v>-</v>
      </c>
      <c r="F18" s="7">
        <f t="shared" ref="F18:F27" si="3">ABS(D18-B18)</f>
        <v>24735728258.099998</v>
      </c>
      <c r="G18" s="6"/>
    </row>
    <row r="19" spans="1:7" ht="24.95" customHeight="1" x14ac:dyDescent="0.5">
      <c r="A19" s="7" t="s">
        <v>23</v>
      </c>
      <c r="B19" s="13">
        <v>13700000000</v>
      </c>
      <c r="C19" s="14">
        <v>1197910379.5599999</v>
      </c>
      <c r="D19" s="7">
        <v>1669529358.1700001</v>
      </c>
      <c r="E19" s="15" t="str">
        <f t="shared" si="2"/>
        <v>-</v>
      </c>
      <c r="F19" s="7">
        <f t="shared" si="3"/>
        <v>12030470641.83</v>
      </c>
      <c r="G19" s="6"/>
    </row>
    <row r="20" spans="1:7" ht="24.95" customHeight="1" x14ac:dyDescent="0.5">
      <c r="A20" s="7" t="s">
        <v>24</v>
      </c>
      <c r="B20" s="13">
        <v>4800000000</v>
      </c>
      <c r="C20" s="14">
        <v>327455255.93000001</v>
      </c>
      <c r="D20" s="14">
        <v>327455288.93000001</v>
      </c>
      <c r="E20" s="8" t="s">
        <v>8</v>
      </c>
      <c r="F20" s="7">
        <f t="shared" si="3"/>
        <v>4472544711.0699997</v>
      </c>
      <c r="G20" s="6"/>
    </row>
    <row r="21" spans="1:7" ht="24.95" customHeight="1" x14ac:dyDescent="0.5">
      <c r="A21" s="7" t="s">
        <v>25</v>
      </c>
      <c r="B21" s="16">
        <v>13300000000</v>
      </c>
      <c r="C21" s="14">
        <v>739314516</v>
      </c>
      <c r="D21" s="17">
        <v>2040129979</v>
      </c>
      <c r="E21" s="8" t="str">
        <f t="shared" si="2"/>
        <v>-</v>
      </c>
      <c r="F21" s="7">
        <f t="shared" si="3"/>
        <v>11259870021</v>
      </c>
      <c r="G21" s="6"/>
    </row>
    <row r="22" spans="1:7" ht="24.95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4.95" customHeight="1" x14ac:dyDescent="0.5">
      <c r="A23" s="7" t="s">
        <v>27</v>
      </c>
      <c r="B23" s="13">
        <v>3850000000</v>
      </c>
      <c r="C23" s="7">
        <v>190559723.28</v>
      </c>
      <c r="D23" s="7">
        <v>510271759.63</v>
      </c>
      <c r="E23" s="8" t="str">
        <f>IF(D23&gt;B23,"+","-")</f>
        <v>-</v>
      </c>
      <c r="F23" s="7">
        <f>ABS(D23-B23)</f>
        <v>3339728240.3699999</v>
      </c>
      <c r="G23" s="6"/>
    </row>
    <row r="24" spans="1:7" ht="24.95" customHeight="1" x14ac:dyDescent="0.5">
      <c r="A24" s="7" t="s">
        <v>28</v>
      </c>
      <c r="B24" s="7">
        <v>4800000</v>
      </c>
      <c r="C24" s="14">
        <v>293711.5</v>
      </c>
      <c r="D24" s="14">
        <v>293711.5</v>
      </c>
      <c r="E24" s="8" t="s">
        <v>8</v>
      </c>
      <c r="F24" s="7">
        <f>ABS(D24-B24)</f>
        <v>4506288.5</v>
      </c>
      <c r="G24" s="6"/>
    </row>
    <row r="25" spans="1:7" ht="24.95" customHeight="1" x14ac:dyDescent="0.5">
      <c r="A25" s="7" t="s">
        <v>29</v>
      </c>
      <c r="B25" s="7">
        <v>200000</v>
      </c>
      <c r="C25" s="14" t="s">
        <v>8</v>
      </c>
      <c r="D25" s="14" t="s">
        <v>8</v>
      </c>
      <c r="E25" s="8" t="s">
        <v>8</v>
      </c>
      <c r="F25" s="7">
        <f>B25</f>
        <v>200000</v>
      </c>
      <c r="G25" s="6"/>
    </row>
    <row r="26" spans="1:7" ht="24.95" customHeight="1" x14ac:dyDescent="0.5">
      <c r="A26" s="7" t="s">
        <v>30</v>
      </c>
      <c r="B26" s="7">
        <v>145000000</v>
      </c>
      <c r="C26" s="7">
        <v>2875450</v>
      </c>
      <c r="D26" s="7">
        <v>3403050</v>
      </c>
      <c r="E26" s="8" t="str">
        <f>IF(D26&gt;B26,"+","-")</f>
        <v>-</v>
      </c>
      <c r="F26" s="7">
        <f>ABS(D26-B26)</f>
        <v>141596950</v>
      </c>
      <c r="G26" s="6"/>
    </row>
    <row r="27" spans="1:7" ht="24.95" customHeight="1" x14ac:dyDescent="0.5">
      <c r="A27" s="7" t="s">
        <v>31</v>
      </c>
      <c r="B27" s="21">
        <f>SUM(B18:B26)</f>
        <v>64000000000</v>
      </c>
      <c r="C27" s="21">
        <v>5536888650.7700005</v>
      </c>
      <c r="D27" s="21">
        <v>8015354856.1300001</v>
      </c>
      <c r="E27" s="12" t="str">
        <f t="shared" si="2"/>
        <v>-</v>
      </c>
      <c r="F27" s="11">
        <f t="shared" si="3"/>
        <v>55984645143.870003</v>
      </c>
      <c r="G27" s="6"/>
    </row>
    <row r="28" spans="1:7" ht="24.95" customHeight="1" x14ac:dyDescent="0.5">
      <c r="A28" s="22" t="s">
        <v>32</v>
      </c>
      <c r="B28" s="23">
        <f>+B16+B27</f>
        <v>74000000000</v>
      </c>
      <c r="C28" s="23">
        <v>5610795973.4499998</v>
      </c>
      <c r="D28" s="23">
        <v>8156622023.0699997</v>
      </c>
      <c r="E28" s="24" t="str">
        <f>IF(D28&gt;B28,"+","-")</f>
        <v>-</v>
      </c>
      <c r="F28" s="23">
        <f>ABS(D28-B28)</f>
        <v>65843377976.93</v>
      </c>
      <c r="G28" s="6"/>
    </row>
    <row r="29" spans="1:7" ht="24.95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4.95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4.95" customHeight="1" x14ac:dyDescent="0.5">
      <c r="A31" s="7" t="s">
        <v>35</v>
      </c>
      <c r="B31" s="7">
        <v>800000000</v>
      </c>
      <c r="C31" s="7">
        <v>38094785.770000003</v>
      </c>
      <c r="D31" s="7">
        <v>77302675.769999996</v>
      </c>
      <c r="E31" s="8" t="str">
        <f t="shared" ref="E31:E36" si="4">IF(D31&gt;B31,"+","-")</f>
        <v>-</v>
      </c>
      <c r="F31" s="7">
        <f t="shared" ref="F31:F37" si="5">ABS(D31-B31)</f>
        <v>722697324.23000002</v>
      </c>
      <c r="G31" s="6"/>
    </row>
    <row r="32" spans="1:7" ht="24.95" customHeight="1" x14ac:dyDescent="0.5">
      <c r="A32" s="7" t="s">
        <v>36</v>
      </c>
      <c r="B32" s="7">
        <v>42700000</v>
      </c>
      <c r="C32" s="7">
        <v>2665020</v>
      </c>
      <c r="D32" s="7">
        <v>4808150</v>
      </c>
      <c r="E32" s="8" t="str">
        <f t="shared" si="4"/>
        <v>-</v>
      </c>
      <c r="F32" s="7">
        <f t="shared" si="5"/>
        <v>37891850</v>
      </c>
      <c r="G32" s="6"/>
    </row>
    <row r="33" spans="1:7" ht="24.95" customHeight="1" x14ac:dyDescent="0.5">
      <c r="A33" s="7" t="s">
        <v>37</v>
      </c>
      <c r="B33" s="7">
        <v>45000000</v>
      </c>
      <c r="C33" s="7">
        <v>2578080.5</v>
      </c>
      <c r="D33" s="7">
        <v>7545157</v>
      </c>
      <c r="E33" s="8" t="str">
        <f t="shared" si="4"/>
        <v>-</v>
      </c>
      <c r="F33" s="7">
        <f t="shared" si="5"/>
        <v>37454843</v>
      </c>
      <c r="G33" s="6"/>
    </row>
    <row r="34" spans="1:7" s="9" customFormat="1" ht="24.95" customHeight="1" x14ac:dyDescent="0.5">
      <c r="A34" s="7" t="s">
        <v>38</v>
      </c>
      <c r="B34" s="7">
        <v>60000000</v>
      </c>
      <c r="C34" s="7">
        <v>3664217.42</v>
      </c>
      <c r="D34" s="7">
        <v>6404594.21</v>
      </c>
      <c r="E34" s="8" t="str">
        <f t="shared" si="4"/>
        <v>-</v>
      </c>
      <c r="F34" s="7">
        <f t="shared" si="5"/>
        <v>53595405.789999999</v>
      </c>
      <c r="G34" s="6"/>
    </row>
    <row r="35" spans="1:7" ht="24.95" customHeight="1" x14ac:dyDescent="0.5">
      <c r="A35" s="7" t="s">
        <v>39</v>
      </c>
      <c r="B35" s="7">
        <v>10000</v>
      </c>
      <c r="C35" s="14" t="s">
        <v>8</v>
      </c>
      <c r="D35" s="14" t="s">
        <v>8</v>
      </c>
      <c r="E35" s="8" t="s">
        <v>8</v>
      </c>
      <c r="F35" s="7">
        <v>10000</v>
      </c>
      <c r="G35" s="6"/>
    </row>
    <row r="36" spans="1:7" ht="24.95" customHeight="1" x14ac:dyDescent="0.5">
      <c r="A36" s="7" t="s">
        <v>40</v>
      </c>
      <c r="B36" s="7">
        <v>77000000</v>
      </c>
      <c r="C36" s="7">
        <v>86590</v>
      </c>
      <c r="D36" s="7">
        <v>153370</v>
      </c>
      <c r="E36" s="8" t="str">
        <f t="shared" si="4"/>
        <v>-</v>
      </c>
      <c r="F36" s="7">
        <f t="shared" si="5"/>
        <v>76846630</v>
      </c>
      <c r="G36" s="6"/>
    </row>
    <row r="37" spans="1:7" ht="24.95" customHeight="1" x14ac:dyDescent="0.5">
      <c r="A37" s="7" t="s">
        <v>41</v>
      </c>
      <c r="B37" s="25">
        <v>900000</v>
      </c>
      <c r="C37" s="7">
        <v>71850</v>
      </c>
      <c r="D37" s="7">
        <v>125750</v>
      </c>
      <c r="E37" s="8" t="s">
        <v>8</v>
      </c>
      <c r="F37" s="7">
        <f t="shared" si="5"/>
        <v>774250</v>
      </c>
      <c r="G37" s="6"/>
    </row>
    <row r="38" spans="1:7" ht="24.95" customHeight="1" x14ac:dyDescent="0.5">
      <c r="A38" s="7" t="s">
        <v>42</v>
      </c>
      <c r="B38" s="25">
        <v>13000000</v>
      </c>
      <c r="C38" s="7">
        <v>822050</v>
      </c>
      <c r="D38" s="7">
        <v>1634300</v>
      </c>
      <c r="E38" s="8" t="str">
        <f>IF(D38&gt;B38,"+","-")</f>
        <v>-</v>
      </c>
      <c r="F38" s="7">
        <f>ABS(D38-B38)</f>
        <v>11365700</v>
      </c>
      <c r="G38" s="6"/>
    </row>
    <row r="39" spans="1:7" s="9" customFormat="1" ht="24.95" customHeight="1" x14ac:dyDescent="0.5">
      <c r="A39" s="7" t="s">
        <v>43</v>
      </c>
      <c r="B39" s="7">
        <v>310000</v>
      </c>
      <c r="C39" s="14" t="s">
        <v>8</v>
      </c>
      <c r="D39" s="14" t="s">
        <v>8</v>
      </c>
      <c r="E39" s="8" t="s">
        <v>8</v>
      </c>
      <c r="F39" s="7">
        <v>310000</v>
      </c>
      <c r="G39" s="6"/>
    </row>
    <row r="40" spans="1:7" s="9" customFormat="1" ht="24.95" customHeight="1" x14ac:dyDescent="0.5">
      <c r="A40" s="7" t="s">
        <v>44</v>
      </c>
      <c r="B40" s="7">
        <v>80000</v>
      </c>
      <c r="C40" s="14">
        <v>2375</v>
      </c>
      <c r="D40" s="14">
        <v>2375</v>
      </c>
      <c r="E40" s="8" t="s">
        <v>8</v>
      </c>
      <c r="F40" s="7">
        <f t="shared" ref="F40" si="6">ABS(D40-B40)</f>
        <v>77625</v>
      </c>
      <c r="G40" s="6"/>
    </row>
    <row r="41" spans="1:7" s="9" customFormat="1" ht="24.95" customHeight="1" x14ac:dyDescent="0.5">
      <c r="A41" s="7" t="s">
        <v>45</v>
      </c>
      <c r="B41" s="7">
        <v>42700000</v>
      </c>
      <c r="C41" s="14" t="s">
        <v>8</v>
      </c>
      <c r="D41" s="14">
        <f>+[1]ประจำเดือนรวมเช็คไม่ต้องคีย์!AB79</f>
        <v>0</v>
      </c>
      <c r="E41" s="8" t="s">
        <v>8</v>
      </c>
      <c r="F41" s="7">
        <f t="shared" ref="F41:F55" si="7">ABS(D41-B41)</f>
        <v>42700000</v>
      </c>
      <c r="G41" s="6"/>
    </row>
    <row r="42" spans="1:7" s="9" customFormat="1" ht="24.95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4.95" customHeight="1" x14ac:dyDescent="0.2">
      <c r="A43" s="23"/>
      <c r="B43" s="23"/>
      <c r="C43" s="23"/>
      <c r="D43" s="23"/>
      <c r="E43" s="24"/>
      <c r="F43" s="23"/>
      <c r="G43" s="6"/>
    </row>
    <row r="44" spans="1:7" ht="24.95" customHeight="1" x14ac:dyDescent="0.2">
      <c r="A44" s="17"/>
      <c r="B44" s="25"/>
      <c r="C44" s="17"/>
      <c r="D44" s="17"/>
      <c r="E44" s="26"/>
      <c r="F44" s="17"/>
      <c r="G44" s="6"/>
    </row>
    <row r="45" spans="1:7" ht="24.95" customHeight="1" x14ac:dyDescent="0.2">
      <c r="A45" s="52" t="s">
        <v>47</v>
      </c>
      <c r="B45" s="52"/>
      <c r="C45" s="52"/>
      <c r="D45" s="52"/>
      <c r="E45" s="52"/>
      <c r="F45" s="52"/>
      <c r="G45" s="6"/>
    </row>
    <row r="46" spans="1:7" ht="24.95" customHeight="1" x14ac:dyDescent="0.2">
      <c r="A46" s="52"/>
      <c r="B46" s="52"/>
      <c r="C46" s="52"/>
      <c r="D46" s="52"/>
      <c r="E46" s="52"/>
      <c r="F46" s="52"/>
      <c r="G46" s="6"/>
    </row>
    <row r="47" spans="1:7" s="9" customFormat="1" ht="24.95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4.95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4.95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4.95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8">IF(D50&gt;B50,"+","-")</f>
        <v>-</v>
      </c>
      <c r="F50" s="7">
        <f t="shared" si="7"/>
        <v>800000000</v>
      </c>
      <c r="G50" s="6"/>
    </row>
    <row r="51" spans="1:7" s="9" customFormat="1" ht="24.95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8"/>
        <v>-</v>
      </c>
      <c r="F51" s="7">
        <f t="shared" si="7"/>
        <v>115000000</v>
      </c>
      <c r="G51" s="6"/>
    </row>
    <row r="52" spans="1:7" s="9" customFormat="1" ht="24.95" customHeight="1" x14ac:dyDescent="0.5">
      <c r="A52" s="7" t="s">
        <v>52</v>
      </c>
      <c r="B52" s="7">
        <v>84000000</v>
      </c>
      <c r="C52" s="7">
        <v>16421800</v>
      </c>
      <c r="D52" s="7">
        <v>32177500</v>
      </c>
      <c r="E52" s="8" t="str">
        <f t="shared" si="8"/>
        <v>-</v>
      </c>
      <c r="F52" s="7">
        <f t="shared" si="7"/>
        <v>51822500</v>
      </c>
      <c r="G52" s="6"/>
    </row>
    <row r="53" spans="1:7" s="9" customFormat="1" ht="24.95" customHeight="1" x14ac:dyDescent="0.5">
      <c r="A53" s="7" t="s">
        <v>53</v>
      </c>
      <c r="B53" s="7">
        <v>300000</v>
      </c>
      <c r="C53" s="14" t="s">
        <v>8</v>
      </c>
      <c r="D53" s="14" t="s">
        <v>8</v>
      </c>
      <c r="E53" s="8" t="s">
        <v>8</v>
      </c>
      <c r="F53" s="7">
        <f>B53</f>
        <v>300000</v>
      </c>
      <c r="G53" s="6"/>
    </row>
    <row r="54" spans="1:7" s="9" customFormat="1" ht="24.95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4.95" customHeight="1" x14ac:dyDescent="0.5">
      <c r="A55" s="7" t="s">
        <v>55</v>
      </c>
      <c r="B55" s="11">
        <f>SUM(B31:B42)+SUM(B49:B54)</f>
        <v>2214000000</v>
      </c>
      <c r="C55" s="11">
        <v>64406768.689999998</v>
      </c>
      <c r="D55" s="11">
        <v>130153871.98</v>
      </c>
      <c r="E55" s="12" t="str">
        <f t="shared" si="8"/>
        <v>-</v>
      </c>
      <c r="F55" s="11">
        <f t="shared" si="7"/>
        <v>2083846128.02</v>
      </c>
      <c r="G55" s="6"/>
    </row>
    <row r="56" spans="1:7" ht="24.95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4.95" customHeight="1" x14ac:dyDescent="0.5">
      <c r="A57" s="7" t="s">
        <v>57</v>
      </c>
      <c r="B57" s="7">
        <v>133000000</v>
      </c>
      <c r="C57" s="7">
        <v>2545935.4</v>
      </c>
      <c r="D57" s="7">
        <v>3525961.4</v>
      </c>
      <c r="E57" s="8" t="str">
        <f>IF(D57&gt;B57,"+","-")</f>
        <v>-</v>
      </c>
      <c r="F57" s="7">
        <f>ABS(D57-B57)</f>
        <v>129474038.59999999</v>
      </c>
      <c r="G57" s="6"/>
    </row>
    <row r="58" spans="1:7" ht="24.95" customHeight="1" x14ac:dyDescent="0.5">
      <c r="A58" s="7" t="s">
        <v>58</v>
      </c>
      <c r="B58" s="7">
        <v>20000000</v>
      </c>
      <c r="C58" s="7">
        <v>539480</v>
      </c>
      <c r="D58" s="7">
        <v>624528</v>
      </c>
      <c r="E58" s="8" t="str">
        <f t="shared" ref="E58:E63" si="9">IF(D58&gt;B58,"+","-")</f>
        <v>-</v>
      </c>
      <c r="F58" s="7">
        <f t="shared" ref="F58:F63" si="10">ABS(D58-B58)</f>
        <v>19375472</v>
      </c>
      <c r="G58" s="6"/>
    </row>
    <row r="59" spans="1:7" ht="24.95" customHeight="1" x14ac:dyDescent="0.5">
      <c r="A59" s="7" t="s">
        <v>59</v>
      </c>
      <c r="B59" s="7">
        <v>200000</v>
      </c>
      <c r="C59" s="7">
        <v>12225</v>
      </c>
      <c r="D59" s="7">
        <v>14350</v>
      </c>
      <c r="E59" s="8" t="str">
        <f t="shared" si="9"/>
        <v>-</v>
      </c>
      <c r="F59" s="7">
        <f t="shared" si="10"/>
        <v>185650</v>
      </c>
      <c r="G59" s="6"/>
    </row>
    <row r="60" spans="1:7" ht="24.95" customHeight="1" x14ac:dyDescent="0.5">
      <c r="A60" s="7" t="s">
        <v>60</v>
      </c>
      <c r="B60" s="7">
        <v>2200000</v>
      </c>
      <c r="C60" s="14">
        <v>29000</v>
      </c>
      <c r="D60" s="7">
        <v>57000</v>
      </c>
      <c r="E60" s="8" t="str">
        <f t="shared" si="9"/>
        <v>-</v>
      </c>
      <c r="F60" s="7">
        <f t="shared" si="10"/>
        <v>2143000</v>
      </c>
      <c r="G60" s="6"/>
    </row>
    <row r="61" spans="1:7" ht="24.95" customHeight="1" x14ac:dyDescent="0.5">
      <c r="A61" s="7" t="s">
        <v>61</v>
      </c>
      <c r="B61" s="7">
        <v>300000</v>
      </c>
      <c r="C61" s="7">
        <v>66700</v>
      </c>
      <c r="D61" s="7">
        <v>84700</v>
      </c>
      <c r="E61" s="8" t="str">
        <f t="shared" si="9"/>
        <v>-</v>
      </c>
      <c r="F61" s="7">
        <f t="shared" si="10"/>
        <v>215300</v>
      </c>
      <c r="G61" s="6"/>
    </row>
    <row r="62" spans="1:7" ht="24.95" customHeight="1" x14ac:dyDescent="0.5">
      <c r="A62" s="7" t="s">
        <v>62</v>
      </c>
      <c r="B62" s="7">
        <v>1300000</v>
      </c>
      <c r="C62" s="7">
        <v>57500</v>
      </c>
      <c r="D62" s="7">
        <v>70600</v>
      </c>
      <c r="E62" s="8" t="str">
        <f t="shared" si="9"/>
        <v>-</v>
      </c>
      <c r="F62" s="7">
        <f t="shared" si="10"/>
        <v>1229400</v>
      </c>
      <c r="G62" s="6"/>
    </row>
    <row r="63" spans="1:7" ht="24.95" customHeight="1" x14ac:dyDescent="0.5">
      <c r="A63" s="7" t="s">
        <v>63</v>
      </c>
      <c r="B63" s="7">
        <v>13000000</v>
      </c>
      <c r="C63" s="7">
        <v>311230</v>
      </c>
      <c r="D63" s="7">
        <v>385149</v>
      </c>
      <c r="E63" s="8" t="str">
        <f t="shared" si="9"/>
        <v>-</v>
      </c>
      <c r="F63" s="7">
        <f t="shared" si="10"/>
        <v>12614851</v>
      </c>
      <c r="G63" s="6"/>
    </row>
    <row r="64" spans="1:7" ht="24.95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4.95" customHeight="1" x14ac:dyDescent="0.5">
      <c r="A65" s="7" t="s">
        <v>65</v>
      </c>
      <c r="B65" s="11">
        <f>SUM(B57:B63)</f>
        <v>170000000</v>
      </c>
      <c r="C65" s="11">
        <v>3562070.4</v>
      </c>
      <c r="D65" s="11">
        <v>4762288.4000000004</v>
      </c>
      <c r="E65" s="12" t="str">
        <f>IF(D65&gt;B65,"+","-")</f>
        <v>-</v>
      </c>
      <c r="F65" s="11">
        <v>165237711.59999999</v>
      </c>
      <c r="G65" s="6"/>
    </row>
    <row r="66" spans="1:7" ht="24.95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4.95" customHeight="1" x14ac:dyDescent="0.5">
      <c r="A67" s="7" t="s">
        <v>67</v>
      </c>
      <c r="B67" s="7">
        <v>110000000</v>
      </c>
      <c r="C67" s="7">
        <v>8019493</v>
      </c>
      <c r="D67" s="7">
        <v>12275507</v>
      </c>
      <c r="E67" s="8" t="str">
        <f>IF(D67&gt;B67,"+","-")</f>
        <v>-</v>
      </c>
      <c r="F67" s="7">
        <f>ABS(D67-B67)</f>
        <v>97724493</v>
      </c>
      <c r="G67" s="6"/>
    </row>
    <row r="68" spans="1:7" s="9" customFormat="1" ht="24.95" customHeight="1" x14ac:dyDescent="0.5">
      <c r="A68" s="7" t="s">
        <v>68</v>
      </c>
      <c r="B68" s="11">
        <f>+B67</f>
        <v>110000000</v>
      </c>
      <c r="C68" s="11">
        <f>C67</f>
        <v>8019493</v>
      </c>
      <c r="D68" s="11">
        <f>D67</f>
        <v>12275507</v>
      </c>
      <c r="E68" s="12" t="str">
        <f t="shared" ref="E68:E82" si="11">IF(D68&gt;B68,"+","-")</f>
        <v>-</v>
      </c>
      <c r="F68" s="11">
        <f>ABS(D68-B68)</f>
        <v>97724493</v>
      </c>
      <c r="G68" s="6"/>
    </row>
    <row r="69" spans="1:7" ht="24.95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4.95" customHeight="1" x14ac:dyDescent="0.5">
      <c r="A70" s="7" t="s">
        <v>70</v>
      </c>
      <c r="B70" s="7">
        <v>15000000</v>
      </c>
      <c r="C70" s="7">
        <v>47502</v>
      </c>
      <c r="D70" s="7">
        <v>78167</v>
      </c>
      <c r="E70" s="8" t="str">
        <f t="shared" si="11"/>
        <v>-</v>
      </c>
      <c r="F70" s="7">
        <f t="shared" ref="F70:F83" si="12">ABS(D70-B70)</f>
        <v>14921833</v>
      </c>
      <c r="G70" s="6"/>
    </row>
    <row r="71" spans="1:7" ht="24.95" customHeight="1" x14ac:dyDescent="0.5">
      <c r="A71" s="7" t="s">
        <v>71</v>
      </c>
      <c r="B71" s="7">
        <v>500000</v>
      </c>
      <c r="C71" s="7">
        <v>30950</v>
      </c>
      <c r="D71" s="7">
        <v>52300</v>
      </c>
      <c r="E71" s="8" t="str">
        <f t="shared" si="11"/>
        <v>-</v>
      </c>
      <c r="F71" s="7">
        <f t="shared" si="12"/>
        <v>447700</v>
      </c>
      <c r="G71" s="6"/>
    </row>
    <row r="72" spans="1:7" s="9" customFormat="1" ht="24.95" customHeight="1" x14ac:dyDescent="0.5">
      <c r="A72" s="7" t="s">
        <v>72</v>
      </c>
      <c r="B72" s="7">
        <v>1000000</v>
      </c>
      <c r="C72" s="14" t="s">
        <v>8</v>
      </c>
      <c r="D72" s="14" t="s">
        <v>8</v>
      </c>
      <c r="E72" s="8" t="s">
        <v>8</v>
      </c>
      <c r="F72" s="7">
        <f>B72</f>
        <v>1000000</v>
      </c>
      <c r="G72" s="6"/>
    </row>
    <row r="73" spans="1:7" ht="24.95" customHeight="1" x14ac:dyDescent="0.5">
      <c r="A73" s="7" t="s">
        <v>73</v>
      </c>
      <c r="B73" s="7">
        <v>4000000</v>
      </c>
      <c r="C73" s="7">
        <v>118578</v>
      </c>
      <c r="D73" s="7">
        <v>949713</v>
      </c>
      <c r="E73" s="8" t="str">
        <f t="shared" si="11"/>
        <v>-</v>
      </c>
      <c r="F73" s="7">
        <f t="shared" si="12"/>
        <v>3050287</v>
      </c>
      <c r="G73" s="6"/>
    </row>
    <row r="74" spans="1:7" ht="24.95" customHeight="1" x14ac:dyDescent="0.5">
      <c r="A74" s="7" t="s">
        <v>74</v>
      </c>
      <c r="B74" s="7">
        <v>4000000</v>
      </c>
      <c r="C74" s="14">
        <v>13000</v>
      </c>
      <c r="D74" s="7">
        <v>15200</v>
      </c>
      <c r="E74" s="8" t="str">
        <f t="shared" si="11"/>
        <v>-</v>
      </c>
      <c r="F74" s="7">
        <f t="shared" si="12"/>
        <v>3984800</v>
      </c>
      <c r="G74" s="6"/>
    </row>
    <row r="75" spans="1:7" ht="24.95" customHeight="1" x14ac:dyDescent="0.5">
      <c r="A75" s="7" t="s">
        <v>75</v>
      </c>
      <c r="B75" s="7">
        <v>80000</v>
      </c>
      <c r="C75" s="14">
        <v>5000</v>
      </c>
      <c r="D75" s="14">
        <v>5000</v>
      </c>
      <c r="E75" s="8" t="s">
        <v>8</v>
      </c>
      <c r="F75" s="7">
        <f t="shared" si="12"/>
        <v>75000</v>
      </c>
      <c r="G75" s="6"/>
    </row>
    <row r="76" spans="1:7" ht="24.95" customHeight="1" x14ac:dyDescent="0.5">
      <c r="A76" s="7" t="s">
        <v>76</v>
      </c>
      <c r="B76" s="7">
        <v>6700000</v>
      </c>
      <c r="C76" s="7">
        <v>198900</v>
      </c>
      <c r="D76" s="7">
        <v>268500</v>
      </c>
      <c r="E76" s="8" t="str">
        <f>IF(D76&gt;B76,"+","-")</f>
        <v>-</v>
      </c>
      <c r="F76" s="7">
        <f>ABS(D76-B76)</f>
        <v>6431500</v>
      </c>
      <c r="G76" s="6"/>
    </row>
    <row r="77" spans="1:7" s="9" customFormat="1" ht="24.95" customHeight="1" x14ac:dyDescent="0.5">
      <c r="A77" s="7" t="s">
        <v>77</v>
      </c>
      <c r="B77" s="7">
        <v>13000000</v>
      </c>
      <c r="C77" s="14">
        <v>1039505</v>
      </c>
      <c r="D77" s="7">
        <v>1863940</v>
      </c>
      <c r="E77" s="8" t="str">
        <f>IF(D77&gt;B77,"+","-")</f>
        <v>-</v>
      </c>
      <c r="F77" s="7">
        <f>ABS(D77-B77)</f>
        <v>11136060</v>
      </c>
      <c r="G77" s="6"/>
    </row>
    <row r="78" spans="1:7" ht="24.95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1"/>
        <v>-</v>
      </c>
      <c r="F78" s="7">
        <f t="shared" si="12"/>
        <v>10000</v>
      </c>
      <c r="G78" s="6"/>
    </row>
    <row r="79" spans="1:7" ht="24.95" customHeight="1" x14ac:dyDescent="0.5">
      <c r="A79" s="7" t="s">
        <v>79</v>
      </c>
      <c r="B79" s="7">
        <v>11500000</v>
      </c>
      <c r="C79" s="14">
        <v>477365</v>
      </c>
      <c r="D79" s="7">
        <v>1086365</v>
      </c>
      <c r="E79" s="8" t="str">
        <f t="shared" si="11"/>
        <v>-</v>
      </c>
      <c r="F79" s="7">
        <f t="shared" si="12"/>
        <v>10413635</v>
      </c>
      <c r="G79" s="6"/>
    </row>
    <row r="80" spans="1:7" ht="24.95" customHeight="1" x14ac:dyDescent="0.5">
      <c r="A80" s="7" t="s">
        <v>80</v>
      </c>
      <c r="B80" s="7">
        <v>150000</v>
      </c>
      <c r="C80" s="14">
        <v>8130</v>
      </c>
      <c r="D80" s="7">
        <v>12730</v>
      </c>
      <c r="E80" s="8" t="str">
        <f t="shared" si="11"/>
        <v>-</v>
      </c>
      <c r="F80" s="7">
        <f t="shared" si="12"/>
        <v>137270</v>
      </c>
      <c r="G80" s="6"/>
    </row>
    <row r="81" spans="1:7" ht="24.95" customHeight="1" x14ac:dyDescent="0.5">
      <c r="A81" s="7" t="s">
        <v>81</v>
      </c>
      <c r="B81" s="7">
        <v>60000</v>
      </c>
      <c r="C81" s="14">
        <v>60</v>
      </c>
      <c r="D81" s="7">
        <v>810</v>
      </c>
      <c r="E81" s="8" t="str">
        <f t="shared" si="11"/>
        <v>-</v>
      </c>
      <c r="F81" s="7">
        <f t="shared" si="12"/>
        <v>59190</v>
      </c>
      <c r="G81" s="6"/>
    </row>
    <row r="82" spans="1:7" ht="24.95" customHeight="1" x14ac:dyDescent="0.5">
      <c r="A82" s="7" t="s">
        <v>82</v>
      </c>
      <c r="B82" s="11">
        <f>SUM(B70:B81)</f>
        <v>56000000</v>
      </c>
      <c r="C82" s="11">
        <v>1938990</v>
      </c>
      <c r="D82" s="11">
        <v>4332725</v>
      </c>
      <c r="E82" s="12" t="str">
        <f t="shared" si="11"/>
        <v>-</v>
      </c>
      <c r="F82" s="11">
        <f t="shared" si="12"/>
        <v>51667275</v>
      </c>
      <c r="G82" s="6"/>
    </row>
    <row r="83" spans="1:7" ht="24.95" customHeight="1" x14ac:dyDescent="0.5">
      <c r="A83" s="29" t="s">
        <v>83</v>
      </c>
      <c r="B83" s="23">
        <f>+B82+B68+B65+B55</f>
        <v>2550000000</v>
      </c>
      <c r="C83" s="23">
        <v>77927322.090000004</v>
      </c>
      <c r="D83" s="23">
        <v>151524392.38</v>
      </c>
      <c r="E83" s="24" t="str">
        <f>IF(D83&gt;B83,"+","-")</f>
        <v>-</v>
      </c>
      <c r="F83" s="11">
        <f t="shared" si="12"/>
        <v>2398475607.6199999</v>
      </c>
      <c r="G83" s="6"/>
    </row>
    <row r="84" spans="1:7" ht="24.95" customHeight="1" x14ac:dyDescent="0.2">
      <c r="A84" s="30"/>
      <c r="B84" s="17"/>
      <c r="C84" s="17"/>
      <c r="D84" s="17"/>
      <c r="E84" s="26"/>
      <c r="F84" s="17"/>
      <c r="G84" s="6"/>
    </row>
    <row r="85" spans="1:7" ht="24.95" customHeight="1" x14ac:dyDescent="0.2">
      <c r="A85" s="30"/>
      <c r="B85" s="17"/>
      <c r="C85" s="17"/>
      <c r="D85" s="17"/>
      <c r="E85" s="26"/>
      <c r="F85" s="17"/>
      <c r="G85" s="6"/>
    </row>
    <row r="86" spans="1:7" ht="24.95" customHeight="1" x14ac:dyDescent="0.2">
      <c r="A86" s="52" t="s">
        <v>84</v>
      </c>
      <c r="B86" s="52"/>
      <c r="C86" s="52"/>
      <c r="D86" s="52"/>
      <c r="E86" s="52"/>
      <c r="F86" s="52"/>
      <c r="G86" s="6"/>
    </row>
    <row r="87" spans="1:7" ht="24.95" customHeight="1" x14ac:dyDescent="0.2">
      <c r="A87" s="52"/>
      <c r="B87" s="52"/>
      <c r="C87" s="52"/>
      <c r="D87" s="52"/>
      <c r="E87" s="52"/>
      <c r="F87" s="52"/>
      <c r="G87" s="6"/>
    </row>
    <row r="88" spans="1:7" ht="24.95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4.95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4.95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4.95" customHeight="1" x14ac:dyDescent="0.5">
      <c r="A91" s="19" t="s">
        <v>86</v>
      </c>
      <c r="B91" s="7">
        <v>177000000</v>
      </c>
      <c r="C91" s="14">
        <v>10399230.800000001</v>
      </c>
      <c r="D91" s="7">
        <v>19775015.07</v>
      </c>
      <c r="E91" s="8" t="str">
        <f>IF(D91&gt;B91,"+","-")</f>
        <v>-</v>
      </c>
      <c r="F91" s="7">
        <f>ABS(D91-B91)</f>
        <v>157224984.93000001</v>
      </c>
      <c r="G91" s="6"/>
    </row>
    <row r="92" spans="1:7" ht="24.95" customHeight="1" x14ac:dyDescent="0.5">
      <c r="A92" s="19" t="s">
        <v>87</v>
      </c>
      <c r="B92" s="7">
        <v>22965000</v>
      </c>
      <c r="C92" s="14">
        <v>142290</v>
      </c>
      <c r="D92" s="7">
        <v>145170</v>
      </c>
      <c r="E92" s="8" t="str">
        <f>IF(D92&gt;B92,"+","-")</f>
        <v>-</v>
      </c>
      <c r="F92" s="7">
        <f>ABS(D92-B92)</f>
        <v>22819830</v>
      </c>
      <c r="G92" s="6"/>
    </row>
    <row r="93" spans="1:7" ht="24.95" customHeight="1" x14ac:dyDescent="0.5">
      <c r="A93" s="19" t="s">
        <v>88</v>
      </c>
      <c r="B93" s="7">
        <v>900000000</v>
      </c>
      <c r="C93" s="14">
        <v>36895091.240000002</v>
      </c>
      <c r="D93" s="7">
        <v>77843295.560000002</v>
      </c>
      <c r="E93" s="8" t="str">
        <f>IF(D93&gt;B93,"+","-")</f>
        <v>-</v>
      </c>
      <c r="F93" s="7">
        <f>ABS(D93-B93)</f>
        <v>822156704.44000006</v>
      </c>
      <c r="G93" s="6"/>
    </row>
    <row r="94" spans="1:7" ht="24.95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4.95" customHeight="1" x14ac:dyDescent="0.5">
      <c r="A95" s="32" t="s">
        <v>90</v>
      </c>
      <c r="B95" s="11">
        <v>1100000000</v>
      </c>
      <c r="C95" s="11">
        <f>SUM(C91:C94)</f>
        <v>47436612.040000007</v>
      </c>
      <c r="D95" s="11">
        <f>SUM(D91:D94)</f>
        <v>97763480.629999995</v>
      </c>
      <c r="E95" s="12" t="str">
        <f>IF(D95&gt;B95,"+","-")</f>
        <v>-</v>
      </c>
      <c r="F95" s="11">
        <f>ABS(D95-B95)</f>
        <v>1002236519.37</v>
      </c>
      <c r="G95" s="6"/>
    </row>
    <row r="96" spans="1:7" ht="24.95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4.95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4.95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4.95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4.95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4.95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4.95" customHeight="1" x14ac:dyDescent="0.5">
      <c r="A102" s="19" t="s">
        <v>97</v>
      </c>
      <c r="B102" s="4"/>
      <c r="C102" s="4"/>
      <c r="D102" s="4"/>
      <c r="E102" s="5"/>
      <c r="F102" s="7"/>
      <c r="G102" s="6"/>
    </row>
    <row r="103" spans="1:7" ht="24.95" customHeight="1" x14ac:dyDescent="0.5">
      <c r="A103" s="19" t="s">
        <v>98</v>
      </c>
      <c r="B103" s="7">
        <v>22000000</v>
      </c>
      <c r="C103" s="7">
        <v>19216032.469999999</v>
      </c>
      <c r="D103" s="7">
        <v>37865595.109999999</v>
      </c>
      <c r="E103" s="8" t="s">
        <v>8</v>
      </c>
      <c r="F103" s="7">
        <v>182134404.88999999</v>
      </c>
      <c r="G103" s="6"/>
    </row>
    <row r="104" spans="1:7" ht="24.95" customHeight="1" x14ac:dyDescent="0.5">
      <c r="A104" s="19" t="s">
        <v>99</v>
      </c>
      <c r="B104" s="7">
        <v>10000000</v>
      </c>
      <c r="C104" s="7">
        <v>159400</v>
      </c>
      <c r="D104" s="7">
        <v>474300</v>
      </c>
      <c r="E104" s="8" t="str">
        <f>IF(D104&gt;B104,"+","-")</f>
        <v>-</v>
      </c>
      <c r="F104" s="7">
        <v>9685100</v>
      </c>
      <c r="G104" s="6"/>
    </row>
    <row r="105" spans="1:7" ht="24.95" customHeight="1" x14ac:dyDescent="0.5">
      <c r="A105" s="19" t="s">
        <v>100</v>
      </c>
      <c r="B105" s="7">
        <v>960000000</v>
      </c>
      <c r="C105" s="7">
        <v>1919289569.74</v>
      </c>
      <c r="D105" s="7">
        <v>2253622417.6300001</v>
      </c>
      <c r="E105" s="8" t="str">
        <f>IF(D105&gt;B105,"+","-")</f>
        <v>+</v>
      </c>
      <c r="F105" s="7">
        <v>1293622417.6300001</v>
      </c>
      <c r="G105" s="6"/>
    </row>
    <row r="106" spans="1:7" ht="24.95" customHeight="1" x14ac:dyDescent="0.5">
      <c r="A106" s="19" t="s">
        <v>101</v>
      </c>
      <c r="B106" s="7">
        <v>20000000</v>
      </c>
      <c r="C106" s="7">
        <v>144122</v>
      </c>
      <c r="D106" s="7">
        <v>683625.04</v>
      </c>
      <c r="E106" s="8" t="str">
        <f t="shared" ref="E106:E110" si="13">IF(D106&gt;B106,"+","-")</f>
        <v>-</v>
      </c>
      <c r="F106" s="7">
        <f t="shared" ref="F106:F110" si="14">ABS(D106-B106)</f>
        <v>19316374.960000001</v>
      </c>
      <c r="G106" s="6"/>
    </row>
    <row r="107" spans="1:7" ht="24.95" customHeight="1" x14ac:dyDescent="0.5">
      <c r="A107" s="19" t="s">
        <v>102</v>
      </c>
      <c r="B107" s="7">
        <v>40000000</v>
      </c>
      <c r="C107" s="7">
        <v>1296200</v>
      </c>
      <c r="D107" s="7">
        <v>1349493</v>
      </c>
      <c r="E107" s="8" t="str">
        <f t="shared" si="13"/>
        <v>-</v>
      </c>
      <c r="F107" s="7">
        <f t="shared" si="14"/>
        <v>38650507</v>
      </c>
      <c r="G107" s="6"/>
    </row>
    <row r="108" spans="1:7" ht="24.95" customHeight="1" x14ac:dyDescent="0.5">
      <c r="A108" s="19" t="s">
        <v>103</v>
      </c>
      <c r="B108" s="7">
        <v>50000000</v>
      </c>
      <c r="C108" s="7">
        <v>70827.11</v>
      </c>
      <c r="D108" s="7">
        <v>256860.97</v>
      </c>
      <c r="E108" s="8" t="str">
        <f>IF(D108&gt;B108,"+","-")</f>
        <v>-</v>
      </c>
      <c r="F108" s="7">
        <f>ABS(D108-B108)</f>
        <v>49743139.030000001</v>
      </c>
      <c r="G108" s="6"/>
    </row>
    <row r="109" spans="1:7" ht="24.95" customHeight="1" x14ac:dyDescent="0.5">
      <c r="A109" s="38" t="s">
        <v>104</v>
      </c>
      <c r="B109" s="11">
        <v>1300000000</v>
      </c>
      <c r="C109" s="11">
        <v>1940176151.3199999</v>
      </c>
      <c r="D109" s="11">
        <v>2294252291.75</v>
      </c>
      <c r="E109" s="12" t="str">
        <f t="shared" si="13"/>
        <v>+</v>
      </c>
      <c r="F109" s="11">
        <f t="shared" si="14"/>
        <v>994252291.75</v>
      </c>
      <c r="G109" s="6"/>
    </row>
    <row r="110" spans="1:7" ht="24.95" customHeight="1" x14ac:dyDescent="0.5">
      <c r="A110" s="39" t="s">
        <v>105</v>
      </c>
      <c r="B110" s="11">
        <v>79000000000</v>
      </c>
      <c r="C110" s="11">
        <v>7676336058.8999996</v>
      </c>
      <c r="D110" s="11">
        <v>10700162187.83</v>
      </c>
      <c r="E110" s="12" t="str">
        <f t="shared" si="13"/>
        <v>-</v>
      </c>
      <c r="F110" s="11">
        <f t="shared" si="14"/>
        <v>68299837812.169998</v>
      </c>
      <c r="G110" s="6"/>
    </row>
    <row r="111" spans="1:7" ht="24.95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4.95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4.95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4.95" customHeight="1" x14ac:dyDescent="0.5">
      <c r="A114" s="39" t="s">
        <v>109</v>
      </c>
      <c r="B114" s="11">
        <v>79000000000</v>
      </c>
      <c r="C114" s="11">
        <v>7676336058.8999996</v>
      </c>
      <c r="D114" s="11">
        <v>10700162187.83</v>
      </c>
      <c r="E114" s="12" t="str">
        <f>IF(D114&gt;B114,"+","-")</f>
        <v>-</v>
      </c>
      <c r="F114" s="11">
        <f>ABS(D114-B114)</f>
        <v>68299837812.169998</v>
      </c>
    </row>
    <row r="115" spans="1:6" ht="24.95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4.95" customHeight="1" x14ac:dyDescent="0.6">
      <c r="A116" s="45"/>
      <c r="B116" s="46"/>
      <c r="C116" s="6"/>
      <c r="E116" s="47"/>
      <c r="F116" s="48"/>
    </row>
    <row r="117" spans="1:6" ht="24.95" customHeight="1" x14ac:dyDescent="0.5">
      <c r="A117" s="43"/>
      <c r="C117" s="46"/>
      <c r="D117" s="46"/>
      <c r="E117" s="47"/>
      <c r="F117" s="48"/>
    </row>
    <row r="118" spans="1:6" ht="24.95" customHeight="1" x14ac:dyDescent="0.5">
      <c r="B118" s="46"/>
      <c r="E118" s="47"/>
      <c r="F118" s="48"/>
    </row>
    <row r="122" spans="1:6" x14ac:dyDescent="0.45">
      <c r="C122" s="46"/>
      <c r="D122" s="46"/>
    </row>
    <row r="196" spans="1:1" x14ac:dyDescent="0.45">
      <c r="A196" s="49"/>
    </row>
    <row r="197" spans="1:1" x14ac:dyDescent="0.45">
      <c r="A197" s="49"/>
    </row>
    <row r="198" spans="1:1" x14ac:dyDescent="0.45">
      <c r="A198" s="49"/>
    </row>
    <row r="199" spans="1:1" x14ac:dyDescent="0.45">
      <c r="A199" s="49"/>
    </row>
    <row r="200" spans="1:1" x14ac:dyDescent="0.45">
      <c r="A200" s="49"/>
    </row>
    <row r="201" spans="1:1" x14ac:dyDescent="0.45">
      <c r="A201" s="49"/>
    </row>
    <row r="202" spans="1:1" x14ac:dyDescent="0.45">
      <c r="A202" s="49"/>
    </row>
    <row r="203" spans="1:1" x14ac:dyDescent="0.45">
      <c r="A203" s="49"/>
    </row>
    <row r="204" spans="1:1" x14ac:dyDescent="0.45">
      <c r="A204" s="49"/>
    </row>
    <row r="205" spans="1:1" x14ac:dyDescent="0.45">
      <c r="A205" s="49"/>
    </row>
    <row r="206" spans="1:1" x14ac:dyDescent="0.45">
      <c r="A206" s="49"/>
    </row>
    <row r="207" spans="1:1" x14ac:dyDescent="0.45">
      <c r="A207" s="49"/>
    </row>
    <row r="208" spans="1:1" x14ac:dyDescent="0.45">
      <c r="A208" s="49"/>
    </row>
    <row r="209" spans="1:1" x14ac:dyDescent="0.45">
      <c r="A209" s="49"/>
    </row>
    <row r="210" spans="1:1" x14ac:dyDescent="0.45">
      <c r="A210" s="49"/>
    </row>
    <row r="211" spans="1:1" x14ac:dyDescent="0.45">
      <c r="A211" s="49"/>
    </row>
    <row r="212" spans="1:1" x14ac:dyDescent="0.45">
      <c r="A212" s="49"/>
    </row>
    <row r="213" spans="1:1" x14ac:dyDescent="0.45">
      <c r="A213" s="49"/>
    </row>
    <row r="214" spans="1:1" x14ac:dyDescent="0.45">
      <c r="A214" s="49"/>
    </row>
    <row r="215" spans="1:1" x14ac:dyDescent="0.45">
      <c r="A215" s="49"/>
    </row>
    <row r="216" spans="1:1" x14ac:dyDescent="0.45">
      <c r="A216" s="49"/>
    </row>
    <row r="217" spans="1:1" x14ac:dyDescent="0.45">
      <c r="A217" s="49"/>
    </row>
    <row r="218" spans="1:1" x14ac:dyDescent="0.45">
      <c r="A218" s="49"/>
    </row>
    <row r="219" spans="1:1" x14ac:dyDescent="0.45">
      <c r="A219" s="49"/>
    </row>
    <row r="220" spans="1:1" x14ac:dyDescent="0.45">
      <c r="A220" s="49"/>
    </row>
    <row r="221" spans="1:1" x14ac:dyDescent="0.45">
      <c r="A221" s="49"/>
    </row>
    <row r="222" spans="1:1" x14ac:dyDescent="0.45">
      <c r="A222" s="49"/>
    </row>
    <row r="223" spans="1:1" x14ac:dyDescent="0.45">
      <c r="A223" s="49"/>
    </row>
    <row r="224" spans="1:1" x14ac:dyDescent="0.45">
      <c r="A224" s="49"/>
    </row>
    <row r="225" spans="1:1" x14ac:dyDescent="0.45">
      <c r="A225" s="49"/>
    </row>
    <row r="226" spans="1:1" x14ac:dyDescent="0.45">
      <c r="A226" s="49"/>
    </row>
    <row r="227" spans="1:1" x14ac:dyDescent="0.45">
      <c r="A227" s="49"/>
    </row>
    <row r="228" spans="1:1" x14ac:dyDescent="0.45">
      <c r="A228" s="49"/>
    </row>
    <row r="229" spans="1:1" x14ac:dyDescent="0.45">
      <c r="A229" s="49"/>
    </row>
    <row r="230" spans="1:1" x14ac:dyDescent="0.45">
      <c r="A230" s="49"/>
    </row>
    <row r="231" spans="1:1" x14ac:dyDescent="0.45">
      <c r="A231" s="49"/>
    </row>
    <row r="232" spans="1:1" x14ac:dyDescent="0.45">
      <c r="A232" s="49"/>
    </row>
    <row r="233" spans="1:1" x14ac:dyDescent="0.45">
      <c r="A233" s="49"/>
    </row>
    <row r="234" spans="1:1" x14ac:dyDescent="0.45">
      <c r="A234" s="49"/>
    </row>
    <row r="235" spans="1:1" x14ac:dyDescent="0.45">
      <c r="A235" s="49"/>
    </row>
    <row r="236" spans="1:1" x14ac:dyDescent="0.45">
      <c r="A236" s="49"/>
    </row>
    <row r="237" spans="1:1" x14ac:dyDescent="0.45">
      <c r="A237" s="49"/>
    </row>
    <row r="238" spans="1:1" x14ac:dyDescent="0.45">
      <c r="A238" s="49"/>
    </row>
    <row r="239" spans="1:1" x14ac:dyDescent="0.45">
      <c r="A239" s="49"/>
    </row>
    <row r="240" spans="1:1" x14ac:dyDescent="0.45">
      <c r="A240" s="49"/>
    </row>
    <row r="241" spans="1:1" x14ac:dyDescent="0.45">
      <c r="A241" s="49"/>
    </row>
    <row r="242" spans="1:1" x14ac:dyDescent="0.45">
      <c r="A242" s="49"/>
    </row>
    <row r="243" spans="1:1" x14ac:dyDescent="0.45">
      <c r="A243" s="49"/>
    </row>
    <row r="244" spans="1:1" x14ac:dyDescent="0.45">
      <c r="A244" s="49"/>
    </row>
    <row r="245" spans="1:1" x14ac:dyDescent="0.45">
      <c r="A245" s="49"/>
    </row>
    <row r="246" spans="1:1" x14ac:dyDescent="0.45">
      <c r="A246" s="49"/>
    </row>
    <row r="247" spans="1:1" x14ac:dyDescent="0.45">
      <c r="A247" s="49"/>
    </row>
    <row r="248" spans="1:1" x14ac:dyDescent="0.45">
      <c r="A248" s="49"/>
    </row>
    <row r="249" spans="1:1" x14ac:dyDescent="0.45">
      <c r="A249" s="49"/>
    </row>
    <row r="250" spans="1:1" x14ac:dyDescent="0.45">
      <c r="A250" s="49"/>
    </row>
    <row r="251" spans="1:1" x14ac:dyDescent="0.45">
      <c r="A251" s="49"/>
    </row>
    <row r="252" spans="1:1" x14ac:dyDescent="0.45">
      <c r="A252" s="49"/>
    </row>
    <row r="253" spans="1:1" x14ac:dyDescent="0.45">
      <c r="A253" s="49"/>
    </row>
    <row r="254" spans="1:1" x14ac:dyDescent="0.45">
      <c r="A254" s="49"/>
    </row>
    <row r="255" spans="1:1" x14ac:dyDescent="0.45">
      <c r="A255" s="49"/>
    </row>
    <row r="256" spans="1:1" x14ac:dyDescent="0.45">
      <c r="A256" s="49"/>
    </row>
    <row r="257" spans="1:1" x14ac:dyDescent="0.45">
      <c r="A257" s="49"/>
    </row>
    <row r="258" spans="1:1" x14ac:dyDescent="0.45">
      <c r="A258" s="49"/>
    </row>
    <row r="259" spans="1:1" x14ac:dyDescent="0.45">
      <c r="A259" s="49"/>
    </row>
    <row r="260" spans="1:1" x14ac:dyDescent="0.45">
      <c r="A260" s="49"/>
    </row>
    <row r="261" spans="1:1" x14ac:dyDescent="0.45">
      <c r="A261" s="49"/>
    </row>
    <row r="262" spans="1:1" x14ac:dyDescent="0.45">
      <c r="A262" s="49"/>
    </row>
    <row r="263" spans="1:1" x14ac:dyDescent="0.45">
      <c r="A263" s="49"/>
    </row>
    <row r="264" spans="1:1" x14ac:dyDescent="0.45">
      <c r="A264" s="49"/>
    </row>
    <row r="265" spans="1:1" x14ac:dyDescent="0.45">
      <c r="A265" s="49"/>
    </row>
    <row r="266" spans="1:1" x14ac:dyDescent="0.45">
      <c r="A266" s="49"/>
    </row>
    <row r="267" spans="1:1" x14ac:dyDescent="0.45">
      <c r="A267" s="49"/>
    </row>
    <row r="268" spans="1:1" x14ac:dyDescent="0.45">
      <c r="A268" s="49"/>
    </row>
    <row r="269" spans="1:1" x14ac:dyDescent="0.45">
      <c r="A269" s="49"/>
    </row>
    <row r="270" spans="1:1" x14ac:dyDescent="0.45">
      <c r="A270" s="49"/>
    </row>
    <row r="271" spans="1:1" x14ac:dyDescent="0.45">
      <c r="A271" s="49"/>
    </row>
    <row r="272" spans="1:1" x14ac:dyDescent="0.45">
      <c r="A272" s="49"/>
    </row>
    <row r="273" spans="1:1" x14ac:dyDescent="0.45">
      <c r="A273" s="49"/>
    </row>
    <row r="274" spans="1:1" x14ac:dyDescent="0.45">
      <c r="A274" s="49"/>
    </row>
    <row r="275" spans="1:1" x14ac:dyDescent="0.45">
      <c r="A275" s="49"/>
    </row>
    <row r="276" spans="1:1" x14ac:dyDescent="0.45">
      <c r="A276" s="49"/>
    </row>
    <row r="277" spans="1:1" x14ac:dyDescent="0.45">
      <c r="A277" s="49"/>
    </row>
    <row r="278" spans="1:1" x14ac:dyDescent="0.45">
      <c r="A278" s="49"/>
    </row>
    <row r="279" spans="1:1" x14ac:dyDescent="0.45">
      <c r="A279" s="49"/>
    </row>
    <row r="280" spans="1:1" x14ac:dyDescent="0.45">
      <c r="A280" s="49"/>
    </row>
    <row r="282" spans="1:1" x14ac:dyDescent="0.45">
      <c r="A282" s="6"/>
    </row>
    <row r="283" spans="1:1" x14ac:dyDescent="0.45">
      <c r="A283" s="6"/>
    </row>
    <row r="284" spans="1:1" x14ac:dyDescent="0.45">
      <c r="A284" s="50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G286"/>
  <sheetViews>
    <sheetView workbookViewId="0">
      <selection activeCell="A12" sqref="A12"/>
    </sheetView>
  </sheetViews>
  <sheetFormatPr defaultRowHeight="24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4" customHeight="1" x14ac:dyDescent="0.45">
      <c r="A1" s="54" t="s">
        <v>0</v>
      </c>
      <c r="B1" s="54"/>
      <c r="C1" s="54"/>
      <c r="D1" s="54"/>
      <c r="E1" s="54"/>
      <c r="F1" s="54"/>
    </row>
    <row r="2" spans="1:7" ht="24" customHeight="1" x14ac:dyDescent="0.45">
      <c r="A2" s="55" t="s">
        <v>113</v>
      </c>
      <c r="B2" s="55"/>
      <c r="C2" s="55"/>
      <c r="D2" s="55"/>
      <c r="E2" s="55"/>
      <c r="F2" s="55"/>
    </row>
    <row r="3" spans="1:7" ht="24" customHeight="1" x14ac:dyDescent="0.2">
      <c r="A3" s="52"/>
      <c r="B3" s="52"/>
      <c r="C3" s="52"/>
      <c r="D3" s="52"/>
      <c r="E3" s="52"/>
      <c r="F3" s="52"/>
    </row>
    <row r="4" spans="1:7" ht="24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4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4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4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4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4" customHeight="1" x14ac:dyDescent="0.5">
      <c r="A9" s="7" t="s">
        <v>13</v>
      </c>
      <c r="B9" s="7">
        <v>10000000</v>
      </c>
      <c r="C9" s="7">
        <v>536471.43000000005</v>
      </c>
      <c r="D9" s="7">
        <v>1071833.8799999999</v>
      </c>
      <c r="E9" s="8" t="str">
        <f>IF(D9&gt;B9,"+","-")</f>
        <v>-</v>
      </c>
      <c r="F9" s="7">
        <f>ABS(D9-B9)</f>
        <v>8928166.120000001</v>
      </c>
      <c r="G9" s="6"/>
    </row>
    <row r="10" spans="1:7" s="9" customFormat="1" ht="24" customHeight="1" x14ac:dyDescent="0.5">
      <c r="A10" s="7" t="s">
        <v>14</v>
      </c>
      <c r="B10" s="7">
        <v>1100000000</v>
      </c>
      <c r="C10" s="7">
        <v>42718066.960000001</v>
      </c>
      <c r="D10" s="7">
        <v>99714135.140000001</v>
      </c>
      <c r="E10" s="8" t="str">
        <f t="shared" ref="E10:E16" si="0">IF(D10&gt;B10,"+","-")</f>
        <v>-</v>
      </c>
      <c r="F10" s="7">
        <f t="shared" ref="F10:F16" si="1">ABS(D10-B10)</f>
        <v>1000285864.86</v>
      </c>
      <c r="G10" s="6"/>
    </row>
    <row r="11" spans="1:7" ht="24" customHeight="1" x14ac:dyDescent="0.5">
      <c r="A11" s="7" t="s">
        <v>15</v>
      </c>
      <c r="B11" s="7">
        <v>1140000000</v>
      </c>
      <c r="C11" s="7">
        <v>18681432.920000002</v>
      </c>
      <c r="D11" s="7">
        <v>61130974.549999997</v>
      </c>
      <c r="E11" s="8" t="str">
        <f t="shared" si="0"/>
        <v>-</v>
      </c>
      <c r="F11" s="7">
        <f t="shared" si="1"/>
        <v>1078869025.45</v>
      </c>
      <c r="G11" s="6"/>
    </row>
    <row r="12" spans="1:7" ht="24" customHeight="1" x14ac:dyDescent="0.5">
      <c r="A12" s="7" t="s">
        <v>16</v>
      </c>
      <c r="B12" s="7">
        <v>1000000</v>
      </c>
      <c r="C12" s="7">
        <v>57670</v>
      </c>
      <c r="D12" s="7">
        <v>173232</v>
      </c>
      <c r="E12" s="8" t="str">
        <f t="shared" si="0"/>
        <v>-</v>
      </c>
      <c r="F12" s="7">
        <f t="shared" si="1"/>
        <v>826768</v>
      </c>
      <c r="G12" s="6"/>
    </row>
    <row r="13" spans="1:7" ht="24" customHeight="1" x14ac:dyDescent="0.5">
      <c r="A13" s="7" t="s">
        <v>17</v>
      </c>
      <c r="B13" s="7">
        <v>225000000</v>
      </c>
      <c r="C13" s="7">
        <v>15069518.220000001</v>
      </c>
      <c r="D13" s="7">
        <v>42194893.149999999</v>
      </c>
      <c r="E13" s="8" t="str">
        <f t="shared" si="0"/>
        <v>-</v>
      </c>
      <c r="F13" s="7">
        <f t="shared" si="1"/>
        <v>182805106.84999999</v>
      </c>
      <c r="G13" s="6"/>
    </row>
    <row r="14" spans="1:7" ht="24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4" customHeight="1" x14ac:dyDescent="0.5">
      <c r="A15" s="7" t="s">
        <v>19</v>
      </c>
      <c r="B15" s="10">
        <v>7500000000</v>
      </c>
      <c r="C15" s="7">
        <v>6183797.6799999997</v>
      </c>
      <c r="D15" s="7">
        <v>20229055.43</v>
      </c>
      <c r="E15" s="8" t="str">
        <f>IF(D15&gt;B15,"+","-")</f>
        <v>-</v>
      </c>
      <c r="F15" s="7">
        <f>ABS(D15-B15)</f>
        <v>7479770944.5699997</v>
      </c>
      <c r="G15" s="6"/>
    </row>
    <row r="16" spans="1:7" ht="24" customHeight="1" x14ac:dyDescent="0.5">
      <c r="A16" s="7" t="s">
        <v>20</v>
      </c>
      <c r="B16" s="11">
        <f>SUM(B9:B15)</f>
        <v>10000000000</v>
      </c>
      <c r="C16" s="11">
        <v>83246957.209999993</v>
      </c>
      <c r="D16" s="11">
        <v>224514124.15000001</v>
      </c>
      <c r="E16" s="12" t="str">
        <f t="shared" si="0"/>
        <v>-</v>
      </c>
      <c r="F16" s="11">
        <f t="shared" si="1"/>
        <v>9775485875.8500004</v>
      </c>
      <c r="G16" s="6"/>
    </row>
    <row r="17" spans="1:7" ht="24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4" customHeight="1" x14ac:dyDescent="0.5">
      <c r="A18" s="7" t="s">
        <v>22</v>
      </c>
      <c r="B18" s="13">
        <v>28200000000</v>
      </c>
      <c r="C18" s="7">
        <v>4042371927.46</v>
      </c>
      <c r="D18" s="7">
        <v>7506643669.3599997</v>
      </c>
      <c r="E18" s="8" t="str">
        <f t="shared" ref="E18:E27" si="2">IF(D18&gt;B18,"+","-")</f>
        <v>-</v>
      </c>
      <c r="F18" s="7">
        <f t="shared" ref="F18:F27" si="3">ABS(D18-B18)</f>
        <v>20693356330.639999</v>
      </c>
      <c r="G18" s="6"/>
    </row>
    <row r="19" spans="1:7" ht="24" customHeight="1" x14ac:dyDescent="0.5">
      <c r="A19" s="7" t="s">
        <v>23</v>
      </c>
      <c r="B19" s="13">
        <v>13700000000</v>
      </c>
      <c r="C19" s="14">
        <v>1647958600.3699999</v>
      </c>
      <c r="D19" s="7">
        <v>3317487958.54</v>
      </c>
      <c r="E19" s="15" t="str">
        <f t="shared" si="2"/>
        <v>-</v>
      </c>
      <c r="F19" s="7">
        <f t="shared" si="3"/>
        <v>10382512041.459999</v>
      </c>
      <c r="G19" s="6"/>
    </row>
    <row r="20" spans="1:7" ht="24" customHeight="1" x14ac:dyDescent="0.5">
      <c r="A20" s="7" t="s">
        <v>24</v>
      </c>
      <c r="B20" s="13">
        <v>4800000000</v>
      </c>
      <c r="C20" s="14">
        <v>654286399.91999996</v>
      </c>
      <c r="D20" s="14">
        <v>981741655.85000002</v>
      </c>
      <c r="E20" s="8" t="s">
        <v>8</v>
      </c>
      <c r="F20" s="7">
        <f t="shared" si="3"/>
        <v>3818258344.1500001</v>
      </c>
      <c r="G20" s="6"/>
    </row>
    <row r="21" spans="1:7" ht="24" customHeight="1" x14ac:dyDescent="0.5">
      <c r="A21" s="7" t="s">
        <v>25</v>
      </c>
      <c r="B21" s="16">
        <v>13300000000</v>
      </c>
      <c r="C21" s="14">
        <v>675473692</v>
      </c>
      <c r="D21" s="17">
        <v>2715603671</v>
      </c>
      <c r="E21" s="8" t="str">
        <f t="shared" si="2"/>
        <v>-</v>
      </c>
      <c r="F21" s="7">
        <f t="shared" si="3"/>
        <v>10584396329</v>
      </c>
      <c r="G21" s="6"/>
    </row>
    <row r="22" spans="1:7" ht="24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4" customHeight="1" x14ac:dyDescent="0.5">
      <c r="A23" s="7" t="s">
        <v>27</v>
      </c>
      <c r="B23" s="13">
        <v>3850000000</v>
      </c>
      <c r="C23" s="7">
        <v>173584754.27000001</v>
      </c>
      <c r="D23" s="7">
        <v>683856513.89999998</v>
      </c>
      <c r="E23" s="8" t="str">
        <f>IF(D23&gt;B23,"+","-")</f>
        <v>-</v>
      </c>
      <c r="F23" s="7">
        <f>ABS(D23-B23)</f>
        <v>3166143486.0999999</v>
      </c>
      <c r="G23" s="6"/>
    </row>
    <row r="24" spans="1:7" ht="24" customHeight="1" x14ac:dyDescent="0.5">
      <c r="A24" s="7" t="s">
        <v>28</v>
      </c>
      <c r="B24" s="7">
        <v>4800000</v>
      </c>
      <c r="C24" s="14">
        <v>569905</v>
      </c>
      <c r="D24" s="14">
        <v>863616.5</v>
      </c>
      <c r="E24" s="8" t="s">
        <v>8</v>
      </c>
      <c r="F24" s="7">
        <f>ABS(D24-B24)</f>
        <v>3936383.5</v>
      </c>
      <c r="G24" s="6"/>
    </row>
    <row r="25" spans="1:7" ht="24" customHeight="1" x14ac:dyDescent="0.5">
      <c r="A25" s="7" t="s">
        <v>29</v>
      </c>
      <c r="B25" s="7">
        <v>200000</v>
      </c>
      <c r="C25" s="14" t="s">
        <v>8</v>
      </c>
      <c r="D25" s="14" t="s">
        <v>8</v>
      </c>
      <c r="E25" s="8" t="s">
        <v>8</v>
      </c>
      <c r="F25" s="7">
        <f>B25</f>
        <v>200000</v>
      </c>
      <c r="G25" s="6"/>
    </row>
    <row r="26" spans="1:7" ht="24" customHeight="1" x14ac:dyDescent="0.5">
      <c r="A26" s="7" t="s">
        <v>30</v>
      </c>
      <c r="B26" s="7">
        <v>145000000</v>
      </c>
      <c r="C26" s="7">
        <v>2090700</v>
      </c>
      <c r="D26" s="7">
        <v>5793750</v>
      </c>
      <c r="E26" s="8" t="str">
        <f>IF(D26&gt;B26,"+","-")</f>
        <v>-</v>
      </c>
      <c r="F26" s="7">
        <f>ABS(D26-B26)</f>
        <v>139206250</v>
      </c>
      <c r="G26" s="6"/>
    </row>
    <row r="27" spans="1:7" ht="24" customHeight="1" x14ac:dyDescent="0.5">
      <c r="A27" s="7" t="s">
        <v>31</v>
      </c>
      <c r="B27" s="21">
        <f>SUM(B18:B26)</f>
        <v>64000000000</v>
      </c>
      <c r="C27" s="21">
        <v>7196335979.0200005</v>
      </c>
      <c r="D27" s="21">
        <v>15211690835.15</v>
      </c>
      <c r="E27" s="12" t="str">
        <f t="shared" si="2"/>
        <v>-</v>
      </c>
      <c r="F27" s="11">
        <f t="shared" si="3"/>
        <v>48788309164.849998</v>
      </c>
      <c r="G27" s="6"/>
    </row>
    <row r="28" spans="1:7" ht="24" customHeight="1" x14ac:dyDescent="0.5">
      <c r="A28" s="22" t="s">
        <v>32</v>
      </c>
      <c r="B28" s="23">
        <f>+B16+B27</f>
        <v>74000000000</v>
      </c>
      <c r="C28" s="23">
        <v>7279582936.2299995</v>
      </c>
      <c r="D28" s="23">
        <v>15436204959.299999</v>
      </c>
      <c r="E28" s="24" t="str">
        <f>IF(D28&gt;B28,"+","-")</f>
        <v>-</v>
      </c>
      <c r="F28" s="23">
        <f>ABS(D28-B28)</f>
        <v>58563795040.699997</v>
      </c>
      <c r="G28" s="6"/>
    </row>
    <row r="29" spans="1:7" ht="24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4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4" customHeight="1" x14ac:dyDescent="0.5">
      <c r="A31" s="7" t="s">
        <v>35</v>
      </c>
      <c r="B31" s="7">
        <v>800000000</v>
      </c>
      <c r="C31" s="7">
        <v>36733942.880000003</v>
      </c>
      <c r="D31" s="7">
        <v>114036618.65000001</v>
      </c>
      <c r="E31" s="8" t="str">
        <f t="shared" ref="E31:E38" si="4">IF(D31&gt;B31,"+","-")</f>
        <v>-</v>
      </c>
      <c r="F31" s="7">
        <f t="shared" ref="F31:F37" si="5">ABS(D31-B31)</f>
        <v>685963381.35000002</v>
      </c>
      <c r="G31" s="6"/>
    </row>
    <row r="32" spans="1:7" ht="24" customHeight="1" x14ac:dyDescent="0.5">
      <c r="A32" s="7" t="s">
        <v>36</v>
      </c>
      <c r="B32" s="7">
        <v>42700000</v>
      </c>
      <c r="C32" s="7">
        <v>2936650</v>
      </c>
      <c r="D32" s="7">
        <v>7744800</v>
      </c>
      <c r="E32" s="8" t="str">
        <f t="shared" si="4"/>
        <v>-</v>
      </c>
      <c r="F32" s="7">
        <v>34955200</v>
      </c>
      <c r="G32" s="6"/>
    </row>
    <row r="33" spans="1:7" ht="24" customHeight="1" x14ac:dyDescent="0.5">
      <c r="A33" s="7" t="s">
        <v>37</v>
      </c>
      <c r="B33" s="7">
        <v>45000000</v>
      </c>
      <c r="C33" s="7">
        <v>2246024.44</v>
      </c>
      <c r="D33" s="7">
        <v>9791181.4399999995</v>
      </c>
      <c r="E33" s="8" t="str">
        <f t="shared" si="4"/>
        <v>-</v>
      </c>
      <c r="F33" s="7">
        <f t="shared" si="5"/>
        <v>35208818.560000002</v>
      </c>
      <c r="G33" s="6"/>
    </row>
    <row r="34" spans="1:7" s="9" customFormat="1" ht="24" customHeight="1" x14ac:dyDescent="0.5">
      <c r="A34" s="7" t="s">
        <v>38</v>
      </c>
      <c r="B34" s="7">
        <v>60000000</v>
      </c>
      <c r="C34" s="7">
        <v>4070909.79</v>
      </c>
      <c r="D34" s="7">
        <v>10475504</v>
      </c>
      <c r="E34" s="8" t="str">
        <f t="shared" si="4"/>
        <v>-</v>
      </c>
      <c r="F34" s="7">
        <f t="shared" si="5"/>
        <v>49524496</v>
      </c>
      <c r="G34" s="6"/>
    </row>
    <row r="35" spans="1:7" ht="24" customHeight="1" x14ac:dyDescent="0.5">
      <c r="A35" s="7" t="s">
        <v>39</v>
      </c>
      <c r="B35" s="7">
        <v>10000</v>
      </c>
      <c r="C35" s="14">
        <v>300</v>
      </c>
      <c r="D35" s="14">
        <v>300</v>
      </c>
      <c r="E35" s="8" t="str">
        <f t="shared" si="4"/>
        <v>-</v>
      </c>
      <c r="F35" s="7">
        <v>9700</v>
      </c>
      <c r="G35" s="6"/>
    </row>
    <row r="36" spans="1:7" ht="24" customHeight="1" x14ac:dyDescent="0.5">
      <c r="A36" s="7" t="s">
        <v>40</v>
      </c>
      <c r="B36" s="7">
        <v>77000000</v>
      </c>
      <c r="C36" s="7">
        <v>121198</v>
      </c>
      <c r="D36" s="7">
        <v>274568</v>
      </c>
      <c r="E36" s="8" t="str">
        <f t="shared" si="4"/>
        <v>-</v>
      </c>
      <c r="F36" s="7">
        <f t="shared" si="5"/>
        <v>76725432</v>
      </c>
      <c r="G36" s="6"/>
    </row>
    <row r="37" spans="1:7" ht="24" customHeight="1" x14ac:dyDescent="0.5">
      <c r="A37" s="7" t="s">
        <v>41</v>
      </c>
      <c r="B37" s="25">
        <v>900000</v>
      </c>
      <c r="C37" s="7">
        <v>68360</v>
      </c>
      <c r="D37" s="7">
        <v>194110</v>
      </c>
      <c r="E37" s="8" t="str">
        <f t="shared" si="4"/>
        <v>-</v>
      </c>
      <c r="F37" s="7">
        <f t="shared" si="5"/>
        <v>705890</v>
      </c>
      <c r="G37" s="6"/>
    </row>
    <row r="38" spans="1:7" ht="24" customHeight="1" x14ac:dyDescent="0.5">
      <c r="A38" s="7" t="s">
        <v>42</v>
      </c>
      <c r="B38" s="25">
        <v>13000000</v>
      </c>
      <c r="C38" s="7">
        <v>764700</v>
      </c>
      <c r="D38" s="7">
        <v>2399000</v>
      </c>
      <c r="E38" s="8" t="str">
        <f t="shared" si="4"/>
        <v>-</v>
      </c>
      <c r="F38" s="7">
        <f>ABS(D38-B38)</f>
        <v>10601000</v>
      </c>
      <c r="G38" s="6"/>
    </row>
    <row r="39" spans="1:7" s="9" customFormat="1" ht="24" customHeight="1" x14ac:dyDescent="0.5">
      <c r="A39" s="7" t="s">
        <v>43</v>
      </c>
      <c r="B39" s="7">
        <v>310000</v>
      </c>
      <c r="C39" s="14">
        <v>11000</v>
      </c>
      <c r="D39" s="14">
        <v>11000</v>
      </c>
      <c r="E39" s="8" t="s">
        <v>8</v>
      </c>
      <c r="F39" s="7">
        <v>299000</v>
      </c>
      <c r="G39" s="6"/>
    </row>
    <row r="40" spans="1:7" s="9" customFormat="1" ht="24" customHeight="1" x14ac:dyDescent="0.5">
      <c r="A40" s="7" t="s">
        <v>44</v>
      </c>
      <c r="B40" s="7">
        <v>80000</v>
      </c>
      <c r="C40" s="14">
        <v>10575</v>
      </c>
      <c r="D40" s="14">
        <v>12950</v>
      </c>
      <c r="E40" s="8" t="s">
        <v>8</v>
      </c>
      <c r="F40" s="7">
        <f t="shared" ref="F40:F55" si="6">ABS(D40-B40)</f>
        <v>67050</v>
      </c>
      <c r="G40" s="6"/>
    </row>
    <row r="41" spans="1:7" s="9" customFormat="1" ht="24" customHeight="1" x14ac:dyDescent="0.5">
      <c r="A41" s="7" t="s">
        <v>45</v>
      </c>
      <c r="B41" s="7">
        <v>42700000</v>
      </c>
      <c r="C41" s="14" t="s">
        <v>8</v>
      </c>
      <c r="D41" s="14">
        <f>+[1]ประจำเดือนรวมเช็คไม่ต้องคีย์!AB79</f>
        <v>0</v>
      </c>
      <c r="E41" s="8" t="s">
        <v>8</v>
      </c>
      <c r="F41" s="7">
        <f t="shared" si="6"/>
        <v>42700000</v>
      </c>
      <c r="G41" s="6"/>
    </row>
    <row r="42" spans="1:7" s="9" customFormat="1" ht="24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4" customHeight="1" x14ac:dyDescent="0.5">
      <c r="A43" s="23"/>
      <c r="B43" s="23"/>
      <c r="C43" s="23"/>
      <c r="D43" s="23"/>
      <c r="E43" s="24"/>
      <c r="F43" s="23"/>
      <c r="G43" s="6"/>
    </row>
    <row r="44" spans="1:7" ht="24" customHeight="1" x14ac:dyDescent="0.5">
      <c r="A44" s="17"/>
      <c r="B44" s="25"/>
      <c r="C44" s="17"/>
      <c r="D44" s="17"/>
      <c r="E44" s="26"/>
      <c r="F44" s="17"/>
      <c r="G44" s="6"/>
    </row>
    <row r="45" spans="1:7" ht="24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4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4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4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4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4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si="6"/>
        <v>800000000</v>
      </c>
      <c r="G50" s="6"/>
    </row>
    <row r="51" spans="1:7" s="9" customFormat="1" ht="24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6"/>
        <v>115000000</v>
      </c>
      <c r="G51" s="6"/>
    </row>
    <row r="52" spans="1:7" s="9" customFormat="1" ht="24" customHeight="1" x14ac:dyDescent="0.5">
      <c r="A52" s="7" t="s">
        <v>52</v>
      </c>
      <c r="B52" s="7">
        <v>84000000</v>
      </c>
      <c r="C52" s="7">
        <v>14349000</v>
      </c>
      <c r="D52" s="7">
        <v>46526500</v>
      </c>
      <c r="E52" s="8" t="str">
        <f t="shared" si="7"/>
        <v>-</v>
      </c>
      <c r="F52" s="7">
        <f t="shared" si="6"/>
        <v>37473500</v>
      </c>
      <c r="G52" s="6"/>
    </row>
    <row r="53" spans="1:7" s="9" customFormat="1" ht="24" customHeight="1" x14ac:dyDescent="0.5">
      <c r="A53" s="7" t="s">
        <v>53</v>
      </c>
      <c r="B53" s="7">
        <v>300000</v>
      </c>
      <c r="C53" s="14">
        <v>129.75</v>
      </c>
      <c r="D53" s="14">
        <v>129.75</v>
      </c>
      <c r="E53" s="8" t="s">
        <v>8</v>
      </c>
      <c r="F53" s="7">
        <v>299870.25</v>
      </c>
      <c r="G53" s="6"/>
    </row>
    <row r="54" spans="1:7" s="9" customFormat="1" ht="24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4" customHeight="1" x14ac:dyDescent="0.5">
      <c r="A55" s="7" t="s">
        <v>55</v>
      </c>
      <c r="B55" s="11">
        <f>SUM(B31:B42)+SUM(B49:B54)</f>
        <v>2214000000</v>
      </c>
      <c r="C55" s="11">
        <v>61312789.859999999</v>
      </c>
      <c r="D55" s="11">
        <v>191466661.84</v>
      </c>
      <c r="E55" s="12" t="str">
        <f t="shared" si="7"/>
        <v>-</v>
      </c>
      <c r="F55" s="11">
        <f t="shared" si="6"/>
        <v>2022533338.1600001</v>
      </c>
      <c r="G55" s="6"/>
    </row>
    <row r="56" spans="1:7" ht="24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4" customHeight="1" x14ac:dyDescent="0.5">
      <c r="A57" s="7" t="s">
        <v>57</v>
      </c>
      <c r="B57" s="7">
        <v>133000000</v>
      </c>
      <c r="C57" s="7">
        <v>3910</v>
      </c>
      <c r="D57" s="7">
        <v>3529871.4</v>
      </c>
      <c r="E57" s="8" t="str">
        <f>IF(D57&gt;B57,"+","-")</f>
        <v>-</v>
      </c>
      <c r="F57" s="7">
        <f>ABS(D57-B57)</f>
        <v>129470128.59999999</v>
      </c>
      <c r="G57" s="6"/>
    </row>
    <row r="58" spans="1:7" ht="24" customHeight="1" x14ac:dyDescent="0.5">
      <c r="A58" s="7" t="s">
        <v>58</v>
      </c>
      <c r="B58" s="7">
        <v>20000000</v>
      </c>
      <c r="C58" s="7">
        <v>2460</v>
      </c>
      <c r="D58" s="7">
        <v>622068</v>
      </c>
      <c r="E58" s="8" t="str">
        <f t="shared" ref="E58:E63" si="8">IF(D58&gt;B58,"+","-")</f>
        <v>-</v>
      </c>
      <c r="F58" s="7">
        <f t="shared" ref="F58:F63" si="9">ABS(D58-B58)</f>
        <v>19377932</v>
      </c>
      <c r="G58" s="6"/>
    </row>
    <row r="59" spans="1:7" ht="24" customHeight="1" x14ac:dyDescent="0.5">
      <c r="A59" s="7" t="s">
        <v>59</v>
      </c>
      <c r="B59" s="7">
        <v>200000</v>
      </c>
      <c r="C59" s="7">
        <v>20155</v>
      </c>
      <c r="D59" s="7">
        <v>34505</v>
      </c>
      <c r="E59" s="8" t="str">
        <f t="shared" si="8"/>
        <v>-</v>
      </c>
      <c r="F59" s="7">
        <f t="shared" si="9"/>
        <v>165495</v>
      </c>
      <c r="G59" s="6"/>
    </row>
    <row r="60" spans="1:7" ht="24" customHeight="1" x14ac:dyDescent="0.5">
      <c r="A60" s="7" t="s">
        <v>60</v>
      </c>
      <c r="B60" s="7">
        <v>2200000</v>
      </c>
      <c r="C60" s="14" t="s">
        <v>8</v>
      </c>
      <c r="D60" s="7">
        <v>57000</v>
      </c>
      <c r="E60" s="8" t="str">
        <f t="shared" si="8"/>
        <v>-</v>
      </c>
      <c r="F60" s="7">
        <f t="shared" si="9"/>
        <v>2143000</v>
      </c>
      <c r="G60" s="6"/>
    </row>
    <row r="61" spans="1:7" ht="24" customHeight="1" x14ac:dyDescent="0.5">
      <c r="A61" s="7" t="s">
        <v>61</v>
      </c>
      <c r="B61" s="7">
        <v>300000</v>
      </c>
      <c r="C61" s="7">
        <v>94500</v>
      </c>
      <c r="D61" s="7">
        <v>179200</v>
      </c>
      <c r="E61" s="8" t="str">
        <f t="shared" si="8"/>
        <v>-</v>
      </c>
      <c r="F61" s="7">
        <f t="shared" si="9"/>
        <v>120800</v>
      </c>
      <c r="G61" s="6"/>
    </row>
    <row r="62" spans="1:7" ht="24" customHeight="1" x14ac:dyDescent="0.5">
      <c r="A62" s="7" t="s">
        <v>62</v>
      </c>
      <c r="B62" s="7">
        <v>1300000</v>
      </c>
      <c r="C62" s="7">
        <v>6720</v>
      </c>
      <c r="D62" s="7">
        <v>77320</v>
      </c>
      <c r="E62" s="8" t="str">
        <f t="shared" si="8"/>
        <v>-</v>
      </c>
      <c r="F62" s="7">
        <f t="shared" si="9"/>
        <v>1222680</v>
      </c>
      <c r="G62" s="6"/>
    </row>
    <row r="63" spans="1:7" ht="24" customHeight="1" x14ac:dyDescent="0.5">
      <c r="A63" s="7" t="s">
        <v>63</v>
      </c>
      <c r="B63" s="7">
        <v>13000000</v>
      </c>
      <c r="C63" s="7">
        <v>35469</v>
      </c>
      <c r="D63" s="7">
        <v>420618</v>
      </c>
      <c r="E63" s="8" t="str">
        <f t="shared" si="8"/>
        <v>-</v>
      </c>
      <c r="F63" s="7">
        <f t="shared" si="9"/>
        <v>12579382</v>
      </c>
      <c r="G63" s="6"/>
    </row>
    <row r="64" spans="1:7" ht="24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4" customHeight="1" x14ac:dyDescent="0.5">
      <c r="A65" s="7" t="s">
        <v>65</v>
      </c>
      <c r="B65" s="11">
        <f>SUM(B57:B63)</f>
        <v>170000000</v>
      </c>
      <c r="C65" s="11">
        <v>158294</v>
      </c>
      <c r="D65" s="11">
        <v>4920582.4000000004</v>
      </c>
      <c r="E65" s="12" t="str">
        <f>IF(D65&gt;B65,"+","-")</f>
        <v>-</v>
      </c>
      <c r="F65" s="11">
        <v>165079417.59999999</v>
      </c>
      <c r="G65" s="6"/>
    </row>
    <row r="66" spans="1:7" ht="24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4" customHeight="1" x14ac:dyDescent="0.5">
      <c r="A67" s="7" t="s">
        <v>67</v>
      </c>
      <c r="B67" s="7">
        <v>110000000</v>
      </c>
      <c r="C67" s="7">
        <v>7519969</v>
      </c>
      <c r="D67" s="7">
        <v>19795476</v>
      </c>
      <c r="E67" s="8" t="str">
        <f>IF(D67&gt;B67,"+","-")</f>
        <v>-</v>
      </c>
      <c r="F67" s="7">
        <f>ABS(D67-B67)</f>
        <v>90204524</v>
      </c>
      <c r="G67" s="6"/>
    </row>
    <row r="68" spans="1:7" s="9" customFormat="1" ht="24" customHeight="1" x14ac:dyDescent="0.5">
      <c r="A68" s="7" t="s">
        <v>68</v>
      </c>
      <c r="B68" s="11">
        <f>+B67</f>
        <v>110000000</v>
      </c>
      <c r="C68" s="11">
        <f>C67</f>
        <v>7519969</v>
      </c>
      <c r="D68" s="11">
        <f>D67</f>
        <v>19795476</v>
      </c>
      <c r="E68" s="12" t="str">
        <f t="shared" ref="E68:E82" si="10">IF(D68&gt;B68,"+","-")</f>
        <v>-</v>
      </c>
      <c r="F68" s="11">
        <f>ABS(D68-B68)</f>
        <v>90204524</v>
      </c>
      <c r="G68" s="6"/>
    </row>
    <row r="69" spans="1:7" ht="24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4" customHeight="1" x14ac:dyDescent="0.5">
      <c r="A70" s="7" t="s">
        <v>70</v>
      </c>
      <c r="B70" s="7">
        <v>15000000</v>
      </c>
      <c r="C70" s="7">
        <v>34956</v>
      </c>
      <c r="D70" s="7">
        <v>113123</v>
      </c>
      <c r="E70" s="8" t="str">
        <f t="shared" si="10"/>
        <v>-</v>
      </c>
      <c r="F70" s="7">
        <f t="shared" ref="F70:F83" si="11">ABS(D70-B70)</f>
        <v>14886877</v>
      </c>
      <c r="G70" s="6"/>
    </row>
    <row r="71" spans="1:7" ht="24" customHeight="1" x14ac:dyDescent="0.5">
      <c r="A71" s="7" t="s">
        <v>71</v>
      </c>
      <c r="B71" s="7">
        <v>500000</v>
      </c>
      <c r="C71" s="7">
        <v>25850</v>
      </c>
      <c r="D71" s="7">
        <v>78150</v>
      </c>
      <c r="E71" s="8" t="str">
        <f t="shared" si="10"/>
        <v>-</v>
      </c>
      <c r="F71" s="7">
        <f t="shared" si="11"/>
        <v>421850</v>
      </c>
      <c r="G71" s="6"/>
    </row>
    <row r="72" spans="1:7" s="9" customFormat="1" ht="24" customHeight="1" x14ac:dyDescent="0.5">
      <c r="A72" s="7" t="s">
        <v>72</v>
      </c>
      <c r="B72" s="7">
        <v>1000000</v>
      </c>
      <c r="C72" s="14">
        <v>7820</v>
      </c>
      <c r="D72" s="14">
        <v>7820</v>
      </c>
      <c r="E72" s="8" t="s">
        <v>8</v>
      </c>
      <c r="F72" s="7">
        <v>992180</v>
      </c>
      <c r="G72" s="6"/>
    </row>
    <row r="73" spans="1:7" ht="24" customHeight="1" x14ac:dyDescent="0.5">
      <c r="A73" s="7" t="s">
        <v>73</v>
      </c>
      <c r="B73" s="7">
        <v>4000000</v>
      </c>
      <c r="C73" s="7">
        <v>652499</v>
      </c>
      <c r="D73" s="7">
        <v>1602212</v>
      </c>
      <c r="E73" s="8" t="str">
        <f t="shared" si="10"/>
        <v>-</v>
      </c>
      <c r="F73" s="7">
        <f t="shared" si="11"/>
        <v>2397788</v>
      </c>
      <c r="G73" s="6"/>
    </row>
    <row r="74" spans="1:7" ht="24" customHeight="1" x14ac:dyDescent="0.5">
      <c r="A74" s="7" t="s">
        <v>74</v>
      </c>
      <c r="B74" s="7">
        <v>4000000</v>
      </c>
      <c r="C74" s="14">
        <v>31450</v>
      </c>
      <c r="D74" s="7">
        <v>46650</v>
      </c>
      <c r="E74" s="8" t="str">
        <f t="shared" si="10"/>
        <v>-</v>
      </c>
      <c r="F74" s="7">
        <f t="shared" si="11"/>
        <v>3953350</v>
      </c>
      <c r="G74" s="6"/>
    </row>
    <row r="75" spans="1:7" ht="24" customHeight="1" x14ac:dyDescent="0.5">
      <c r="A75" s="7" t="s">
        <v>75</v>
      </c>
      <c r="B75" s="7">
        <v>80000</v>
      </c>
      <c r="C75" s="14" t="s">
        <v>8</v>
      </c>
      <c r="D75" s="14">
        <v>5000</v>
      </c>
      <c r="E75" s="8" t="s">
        <v>8</v>
      </c>
      <c r="F75" s="7">
        <f t="shared" si="11"/>
        <v>75000</v>
      </c>
      <c r="G75" s="6"/>
    </row>
    <row r="76" spans="1:7" ht="24" customHeight="1" x14ac:dyDescent="0.5">
      <c r="A76" s="7" t="s">
        <v>76</v>
      </c>
      <c r="B76" s="7">
        <v>6700000</v>
      </c>
      <c r="C76" s="7">
        <v>218550</v>
      </c>
      <c r="D76" s="7">
        <v>487050</v>
      </c>
      <c r="E76" s="8" t="str">
        <f>IF(D76&gt;B76,"+","-")</f>
        <v>-</v>
      </c>
      <c r="F76" s="7">
        <f>ABS(D76-B76)</f>
        <v>6212950</v>
      </c>
      <c r="G76" s="6"/>
    </row>
    <row r="77" spans="1:7" s="9" customFormat="1" ht="24" customHeight="1" x14ac:dyDescent="0.5">
      <c r="A77" s="7" t="s">
        <v>77</v>
      </c>
      <c r="B77" s="7">
        <v>13000000</v>
      </c>
      <c r="C77" s="14">
        <v>964375</v>
      </c>
      <c r="D77" s="7">
        <v>2825315</v>
      </c>
      <c r="E77" s="8" t="str">
        <f>IF(D77&gt;B77,"+","-")</f>
        <v>-</v>
      </c>
      <c r="F77" s="7">
        <f>ABS(D77-B77)</f>
        <v>10174685</v>
      </c>
      <c r="G77" s="6"/>
    </row>
    <row r="78" spans="1:7" ht="24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10000</v>
      </c>
      <c r="G78" s="6"/>
    </row>
    <row r="79" spans="1:7" ht="24" customHeight="1" x14ac:dyDescent="0.5">
      <c r="A79" s="7" t="s">
        <v>79</v>
      </c>
      <c r="B79" s="7">
        <v>11500000</v>
      </c>
      <c r="C79" s="14">
        <v>1428825</v>
      </c>
      <c r="D79" s="7">
        <v>2515190</v>
      </c>
      <c r="E79" s="8" t="str">
        <f t="shared" si="10"/>
        <v>-</v>
      </c>
      <c r="F79" s="7">
        <f t="shared" si="11"/>
        <v>8984810</v>
      </c>
      <c r="G79" s="6"/>
    </row>
    <row r="80" spans="1:7" ht="24" customHeight="1" x14ac:dyDescent="0.5">
      <c r="A80" s="7" t="s">
        <v>80</v>
      </c>
      <c r="B80" s="7">
        <v>150000</v>
      </c>
      <c r="C80" s="14">
        <v>14880</v>
      </c>
      <c r="D80" s="7">
        <v>27610</v>
      </c>
      <c r="E80" s="8" t="str">
        <f t="shared" si="10"/>
        <v>-</v>
      </c>
      <c r="F80" s="7">
        <f t="shared" si="11"/>
        <v>122390</v>
      </c>
      <c r="G80" s="6"/>
    </row>
    <row r="81" spans="1:7" ht="24" customHeight="1" x14ac:dyDescent="0.5">
      <c r="A81" s="7" t="s">
        <v>81</v>
      </c>
      <c r="B81" s="7">
        <v>60000</v>
      </c>
      <c r="C81" s="14" t="s">
        <v>8</v>
      </c>
      <c r="D81" s="7">
        <v>810</v>
      </c>
      <c r="E81" s="8" t="str">
        <f t="shared" si="10"/>
        <v>-</v>
      </c>
      <c r="F81" s="7">
        <f t="shared" si="11"/>
        <v>59190</v>
      </c>
      <c r="G81" s="6"/>
    </row>
    <row r="82" spans="1:7" ht="24" customHeight="1" x14ac:dyDescent="0.5">
      <c r="A82" s="7" t="s">
        <v>82</v>
      </c>
      <c r="B82" s="11">
        <f>SUM(B70:B81)</f>
        <v>56000000</v>
      </c>
      <c r="C82" s="11">
        <v>3379205</v>
      </c>
      <c r="D82" s="11">
        <v>7711930</v>
      </c>
      <c r="E82" s="12" t="str">
        <f t="shared" si="10"/>
        <v>-</v>
      </c>
      <c r="F82" s="11">
        <f t="shared" si="11"/>
        <v>48288070</v>
      </c>
      <c r="G82" s="6"/>
    </row>
    <row r="83" spans="1:7" ht="24" customHeight="1" x14ac:dyDescent="0.5">
      <c r="A83" s="29" t="s">
        <v>83</v>
      </c>
      <c r="B83" s="23">
        <f>+B82+B68+B65+B55</f>
        <v>2550000000</v>
      </c>
      <c r="C83" s="23">
        <v>72370257.859999999</v>
      </c>
      <c r="D83" s="23">
        <v>223894650.24000001</v>
      </c>
      <c r="E83" s="24" t="str">
        <f>IF(D83&gt;B83,"+","-")</f>
        <v>-</v>
      </c>
      <c r="F83" s="11">
        <f t="shared" si="11"/>
        <v>2326105349.7600002</v>
      </c>
      <c r="G83" s="6"/>
    </row>
    <row r="84" spans="1:7" ht="24" customHeight="1" x14ac:dyDescent="0.5">
      <c r="A84" s="30"/>
      <c r="B84" s="17"/>
      <c r="C84" s="17"/>
      <c r="D84" s="17"/>
      <c r="E84" s="26"/>
      <c r="F84" s="17"/>
      <c r="G84" s="6"/>
    </row>
    <row r="85" spans="1:7" ht="24" customHeight="1" x14ac:dyDescent="0.5">
      <c r="A85" s="30"/>
      <c r="B85" s="17"/>
      <c r="C85" s="17"/>
      <c r="D85" s="17"/>
      <c r="E85" s="26"/>
      <c r="F85" s="17"/>
      <c r="G85" s="6"/>
    </row>
    <row r="86" spans="1:7" ht="24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4" customHeight="1" x14ac:dyDescent="0.45">
      <c r="A87" s="52"/>
      <c r="B87" s="52"/>
      <c r="C87" s="52"/>
      <c r="D87" s="52"/>
      <c r="E87" s="52"/>
      <c r="F87" s="52"/>
      <c r="G87" s="6"/>
    </row>
    <row r="88" spans="1:7" ht="24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4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4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4" customHeight="1" x14ac:dyDescent="0.5">
      <c r="A91" s="19" t="s">
        <v>86</v>
      </c>
      <c r="B91" s="7">
        <v>177000000</v>
      </c>
      <c r="C91" s="14">
        <v>10189074.050000001</v>
      </c>
      <c r="D91" s="7">
        <v>29964089.120000001</v>
      </c>
      <c r="E91" s="8" t="str">
        <f>IF(D91&gt;B91,"+","-")</f>
        <v>-</v>
      </c>
      <c r="F91" s="7">
        <f>ABS(D91-B91)</f>
        <v>147035910.88</v>
      </c>
      <c r="G91" s="6"/>
    </row>
    <row r="92" spans="1:7" ht="24" customHeight="1" x14ac:dyDescent="0.5">
      <c r="A92" s="19" t="s">
        <v>87</v>
      </c>
      <c r="B92" s="7">
        <v>22965000</v>
      </c>
      <c r="C92" s="14">
        <v>49500</v>
      </c>
      <c r="D92" s="7">
        <v>194670</v>
      </c>
      <c r="E92" s="8" t="str">
        <f>IF(D92&gt;B92,"+","-")</f>
        <v>-</v>
      </c>
      <c r="F92" s="7">
        <f>ABS(D92-B92)</f>
        <v>22770330</v>
      </c>
      <c r="G92" s="6"/>
    </row>
    <row r="93" spans="1:7" ht="24" customHeight="1" x14ac:dyDescent="0.5">
      <c r="A93" s="19" t="s">
        <v>88</v>
      </c>
      <c r="B93" s="7">
        <v>900000000</v>
      </c>
      <c r="C93" s="14">
        <v>46000364.460000001</v>
      </c>
      <c r="D93" s="7">
        <v>123843660.02</v>
      </c>
      <c r="E93" s="8" t="str">
        <f>IF(D93&gt;B93,"+","-")</f>
        <v>-</v>
      </c>
      <c r="F93" s="7">
        <f>ABS(D93-B93)</f>
        <v>776156339.98000002</v>
      </c>
      <c r="G93" s="6"/>
    </row>
    <row r="94" spans="1:7" ht="24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4" customHeight="1" x14ac:dyDescent="0.5">
      <c r="A95" s="32" t="s">
        <v>90</v>
      </c>
      <c r="B95" s="11">
        <v>1100000000</v>
      </c>
      <c r="C95" s="11">
        <v>56238938.509999998</v>
      </c>
      <c r="D95" s="11">
        <f>SUM(D91:D94)</f>
        <v>154002419.13999999</v>
      </c>
      <c r="E95" s="12" t="str">
        <f>IF(D95&gt;B95,"+","-")</f>
        <v>-</v>
      </c>
      <c r="F95" s="11">
        <f>ABS(D95-B95)</f>
        <v>945997580.86000001</v>
      </c>
      <c r="G95" s="6"/>
    </row>
    <row r="96" spans="1:7" ht="24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4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4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4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4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4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4" customHeight="1" x14ac:dyDescent="0.5">
      <c r="A102" s="19" t="s">
        <v>97</v>
      </c>
      <c r="B102" s="4"/>
      <c r="C102" s="4"/>
      <c r="D102" s="4"/>
      <c r="E102" s="5"/>
      <c r="F102" s="7"/>
      <c r="G102" s="6"/>
    </row>
    <row r="103" spans="1:7" ht="24" customHeight="1" x14ac:dyDescent="0.5">
      <c r="A103" s="19" t="s">
        <v>98</v>
      </c>
      <c r="B103" s="7">
        <v>22000000</v>
      </c>
      <c r="C103" s="7">
        <v>25769670.210000001</v>
      </c>
      <c r="D103" s="7">
        <v>63635265.32</v>
      </c>
      <c r="E103" s="8" t="s">
        <v>8</v>
      </c>
      <c r="F103" s="7">
        <v>156364734.68000001</v>
      </c>
      <c r="G103" s="6"/>
    </row>
    <row r="104" spans="1:7" ht="24" customHeight="1" x14ac:dyDescent="0.5">
      <c r="A104" s="19" t="s">
        <v>99</v>
      </c>
      <c r="B104" s="7">
        <v>10000000</v>
      </c>
      <c r="C104" s="14" t="s">
        <v>8</v>
      </c>
      <c r="D104" s="7">
        <v>474300</v>
      </c>
      <c r="E104" s="8" t="str">
        <f>IF(D104&gt;B104,"+","-")</f>
        <v>-</v>
      </c>
      <c r="F104" s="7">
        <v>9525700</v>
      </c>
      <c r="G104" s="6"/>
    </row>
    <row r="105" spans="1:7" ht="24" customHeight="1" x14ac:dyDescent="0.5">
      <c r="A105" s="19" t="s">
        <v>100</v>
      </c>
      <c r="B105" s="7">
        <v>960000000</v>
      </c>
      <c r="C105" s="7">
        <v>266872055.08000001</v>
      </c>
      <c r="D105" s="7">
        <v>2520494472.71</v>
      </c>
      <c r="E105" s="8" t="str">
        <f>IF(D105&gt;B105,"+","-")</f>
        <v>+</v>
      </c>
      <c r="F105" s="7">
        <v>1560494472.71</v>
      </c>
      <c r="G105" s="6"/>
    </row>
    <row r="106" spans="1:7" ht="24" customHeight="1" x14ac:dyDescent="0.5">
      <c r="A106" s="19" t="s">
        <v>101</v>
      </c>
      <c r="B106" s="7">
        <v>20000000</v>
      </c>
      <c r="C106" s="7">
        <v>544379.68000000005</v>
      </c>
      <c r="D106" s="7">
        <v>1228004.72</v>
      </c>
      <c r="E106" s="8" t="str">
        <f t="shared" ref="E106:E110" si="12">IF(D106&gt;B106,"+","-")</f>
        <v>-</v>
      </c>
      <c r="F106" s="7">
        <f t="shared" ref="F106:F110" si="13">ABS(D106-B106)</f>
        <v>18771995.280000001</v>
      </c>
      <c r="G106" s="6"/>
    </row>
    <row r="107" spans="1:7" ht="24" customHeight="1" x14ac:dyDescent="0.5">
      <c r="A107" s="19" t="s">
        <v>102</v>
      </c>
      <c r="B107" s="7">
        <v>40000000</v>
      </c>
      <c r="C107" s="7">
        <v>1211190</v>
      </c>
      <c r="D107" s="7">
        <v>2560683</v>
      </c>
      <c r="E107" s="8" t="str">
        <f t="shared" si="12"/>
        <v>-</v>
      </c>
      <c r="F107" s="7">
        <f t="shared" si="13"/>
        <v>37439317</v>
      </c>
      <c r="G107" s="6"/>
    </row>
    <row r="108" spans="1:7" ht="24" customHeight="1" x14ac:dyDescent="0.5">
      <c r="A108" s="19" t="s">
        <v>103</v>
      </c>
      <c r="B108" s="7">
        <v>50000000</v>
      </c>
      <c r="C108" s="7">
        <v>34795.78</v>
      </c>
      <c r="D108" s="7">
        <v>291656.75</v>
      </c>
      <c r="E108" s="8" t="str">
        <f>IF(D108&gt;B108,"+","-")</f>
        <v>-</v>
      </c>
      <c r="F108" s="7">
        <f>ABS(D108-B108)</f>
        <v>49708343.25</v>
      </c>
      <c r="G108" s="6"/>
    </row>
    <row r="109" spans="1:7" ht="24" customHeight="1" x14ac:dyDescent="0.5">
      <c r="A109" s="38" t="s">
        <v>104</v>
      </c>
      <c r="B109" s="11">
        <v>1300000000</v>
      </c>
      <c r="C109" s="11">
        <v>26443209.75</v>
      </c>
      <c r="D109" s="11">
        <v>2588684382.5</v>
      </c>
      <c r="E109" s="12" t="str">
        <f t="shared" si="12"/>
        <v>+</v>
      </c>
      <c r="F109" s="11">
        <f t="shared" si="13"/>
        <v>1288684382.5</v>
      </c>
      <c r="G109" s="6"/>
    </row>
    <row r="110" spans="1:7" ht="24" customHeight="1" x14ac:dyDescent="0.5">
      <c r="A110" s="39" t="s">
        <v>105</v>
      </c>
      <c r="B110" s="11">
        <v>79000000000</v>
      </c>
      <c r="C110" s="11">
        <v>7702624223.3500004</v>
      </c>
      <c r="D110" s="11">
        <v>18402786411.18</v>
      </c>
      <c r="E110" s="12" t="str">
        <f t="shared" si="12"/>
        <v>-</v>
      </c>
      <c r="F110" s="11">
        <f t="shared" si="13"/>
        <v>60597213588.82</v>
      </c>
      <c r="G110" s="6"/>
    </row>
    <row r="111" spans="1:7" ht="24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4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4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4" customHeight="1" x14ac:dyDescent="0.5">
      <c r="A114" s="39" t="s">
        <v>109</v>
      </c>
      <c r="B114" s="11">
        <v>79000000000</v>
      </c>
      <c r="C114" s="11">
        <v>7702624223.3500004</v>
      </c>
      <c r="D114" s="11">
        <v>18402786411.18</v>
      </c>
      <c r="E114" s="12" t="str">
        <f>IF(D114&gt;B114,"+","-")</f>
        <v>-</v>
      </c>
      <c r="F114" s="11">
        <f>ABS(D114-B114)</f>
        <v>60597213588.82</v>
      </c>
    </row>
    <row r="115" spans="1:6" ht="24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4" customHeight="1" x14ac:dyDescent="0.6">
      <c r="A116" s="45"/>
      <c r="B116" s="46"/>
      <c r="C116" s="6"/>
      <c r="E116" s="47"/>
      <c r="F116" s="48"/>
    </row>
    <row r="117" spans="1:6" ht="24" customHeight="1" x14ac:dyDescent="0.5">
      <c r="A117" s="43"/>
      <c r="C117" s="46"/>
      <c r="D117" s="46"/>
      <c r="E117" s="47"/>
      <c r="F117" s="48"/>
    </row>
    <row r="118" spans="1:6" ht="24" customHeight="1" x14ac:dyDescent="0.5">
      <c r="B118" s="46"/>
      <c r="E118" s="47"/>
      <c r="F118" s="48"/>
    </row>
    <row r="122" spans="1:6" ht="24" customHeight="1" x14ac:dyDescent="0.45">
      <c r="C122" s="46"/>
      <c r="D122" s="46"/>
    </row>
    <row r="196" spans="1:1" ht="24" customHeight="1" x14ac:dyDescent="0.45">
      <c r="A196" s="49"/>
    </row>
    <row r="197" spans="1:1" ht="24" customHeight="1" x14ac:dyDescent="0.45">
      <c r="A197" s="49"/>
    </row>
    <row r="198" spans="1:1" ht="24" customHeight="1" x14ac:dyDescent="0.45">
      <c r="A198" s="49"/>
    </row>
    <row r="199" spans="1:1" ht="24" customHeight="1" x14ac:dyDescent="0.45">
      <c r="A199" s="49"/>
    </row>
    <row r="200" spans="1:1" ht="24" customHeight="1" x14ac:dyDescent="0.45">
      <c r="A200" s="49"/>
    </row>
    <row r="201" spans="1:1" ht="24" customHeight="1" x14ac:dyDescent="0.45">
      <c r="A201" s="49"/>
    </row>
    <row r="202" spans="1:1" ht="24" customHeight="1" x14ac:dyDescent="0.45">
      <c r="A202" s="49"/>
    </row>
    <row r="203" spans="1:1" ht="24" customHeight="1" x14ac:dyDescent="0.45">
      <c r="A203" s="49"/>
    </row>
    <row r="204" spans="1:1" ht="24" customHeight="1" x14ac:dyDescent="0.45">
      <c r="A204" s="49"/>
    </row>
    <row r="205" spans="1:1" ht="24" customHeight="1" x14ac:dyDescent="0.45">
      <c r="A205" s="49"/>
    </row>
    <row r="206" spans="1:1" ht="24" customHeight="1" x14ac:dyDescent="0.45">
      <c r="A206" s="49"/>
    </row>
    <row r="207" spans="1:1" ht="24" customHeight="1" x14ac:dyDescent="0.45">
      <c r="A207" s="49"/>
    </row>
    <row r="208" spans="1:1" ht="24" customHeight="1" x14ac:dyDescent="0.45">
      <c r="A208" s="49"/>
    </row>
    <row r="209" spans="1:1" ht="24" customHeight="1" x14ac:dyDescent="0.45">
      <c r="A209" s="49"/>
    </row>
    <row r="210" spans="1:1" ht="24" customHeight="1" x14ac:dyDescent="0.45">
      <c r="A210" s="49"/>
    </row>
    <row r="211" spans="1:1" ht="24" customHeight="1" x14ac:dyDescent="0.45">
      <c r="A211" s="49"/>
    </row>
    <row r="212" spans="1:1" ht="24" customHeight="1" x14ac:dyDescent="0.45">
      <c r="A212" s="49"/>
    </row>
    <row r="213" spans="1:1" ht="24" customHeight="1" x14ac:dyDescent="0.45">
      <c r="A213" s="49"/>
    </row>
    <row r="214" spans="1:1" ht="24" customHeight="1" x14ac:dyDescent="0.45">
      <c r="A214" s="49"/>
    </row>
    <row r="215" spans="1:1" ht="24" customHeight="1" x14ac:dyDescent="0.45">
      <c r="A215" s="49"/>
    </row>
    <row r="216" spans="1:1" ht="24" customHeight="1" x14ac:dyDescent="0.45">
      <c r="A216" s="49"/>
    </row>
    <row r="217" spans="1:1" ht="24" customHeight="1" x14ac:dyDescent="0.45">
      <c r="A217" s="49"/>
    </row>
    <row r="218" spans="1:1" ht="24" customHeight="1" x14ac:dyDescent="0.45">
      <c r="A218" s="49"/>
    </row>
    <row r="219" spans="1:1" ht="24" customHeight="1" x14ac:dyDescent="0.45">
      <c r="A219" s="49"/>
    </row>
    <row r="220" spans="1:1" ht="24" customHeight="1" x14ac:dyDescent="0.45">
      <c r="A220" s="49"/>
    </row>
    <row r="221" spans="1:1" ht="24" customHeight="1" x14ac:dyDescent="0.45">
      <c r="A221" s="49"/>
    </row>
    <row r="222" spans="1:1" ht="24" customHeight="1" x14ac:dyDescent="0.45">
      <c r="A222" s="49"/>
    </row>
    <row r="223" spans="1:1" ht="24" customHeight="1" x14ac:dyDescent="0.45">
      <c r="A223" s="49"/>
    </row>
    <row r="224" spans="1:1" ht="24" customHeight="1" x14ac:dyDescent="0.45">
      <c r="A224" s="49"/>
    </row>
    <row r="225" spans="1:1" ht="24" customHeight="1" x14ac:dyDescent="0.45">
      <c r="A225" s="49"/>
    </row>
    <row r="226" spans="1:1" ht="24" customHeight="1" x14ac:dyDescent="0.45">
      <c r="A226" s="49"/>
    </row>
    <row r="227" spans="1:1" ht="24" customHeight="1" x14ac:dyDescent="0.45">
      <c r="A227" s="49"/>
    </row>
    <row r="228" spans="1:1" ht="24" customHeight="1" x14ac:dyDescent="0.45">
      <c r="A228" s="49"/>
    </row>
    <row r="229" spans="1:1" ht="24" customHeight="1" x14ac:dyDescent="0.45">
      <c r="A229" s="49"/>
    </row>
    <row r="230" spans="1:1" ht="24" customHeight="1" x14ac:dyDescent="0.45">
      <c r="A230" s="49"/>
    </row>
    <row r="231" spans="1:1" ht="24" customHeight="1" x14ac:dyDescent="0.45">
      <c r="A231" s="49"/>
    </row>
    <row r="232" spans="1:1" ht="24" customHeight="1" x14ac:dyDescent="0.45">
      <c r="A232" s="49"/>
    </row>
    <row r="233" spans="1:1" ht="24" customHeight="1" x14ac:dyDescent="0.45">
      <c r="A233" s="49"/>
    </row>
    <row r="234" spans="1:1" ht="24" customHeight="1" x14ac:dyDescent="0.45">
      <c r="A234" s="49"/>
    </row>
    <row r="235" spans="1:1" ht="24" customHeight="1" x14ac:dyDescent="0.45">
      <c r="A235" s="49"/>
    </row>
    <row r="236" spans="1:1" ht="24" customHeight="1" x14ac:dyDescent="0.45">
      <c r="A236" s="49"/>
    </row>
    <row r="237" spans="1:1" ht="24" customHeight="1" x14ac:dyDescent="0.45">
      <c r="A237" s="49"/>
    </row>
    <row r="238" spans="1:1" ht="24" customHeight="1" x14ac:dyDescent="0.45">
      <c r="A238" s="49"/>
    </row>
    <row r="239" spans="1:1" ht="24" customHeight="1" x14ac:dyDescent="0.45">
      <c r="A239" s="49"/>
    </row>
    <row r="240" spans="1:1" ht="24" customHeight="1" x14ac:dyDescent="0.45">
      <c r="A240" s="49"/>
    </row>
    <row r="241" spans="1:1" ht="24" customHeight="1" x14ac:dyDescent="0.45">
      <c r="A241" s="49"/>
    </row>
    <row r="242" spans="1:1" ht="24" customHeight="1" x14ac:dyDescent="0.45">
      <c r="A242" s="49"/>
    </row>
    <row r="243" spans="1:1" ht="24" customHeight="1" x14ac:dyDescent="0.45">
      <c r="A243" s="49"/>
    </row>
    <row r="244" spans="1:1" ht="24" customHeight="1" x14ac:dyDescent="0.45">
      <c r="A244" s="49"/>
    </row>
    <row r="245" spans="1:1" ht="24" customHeight="1" x14ac:dyDescent="0.45">
      <c r="A245" s="49"/>
    </row>
    <row r="246" spans="1:1" ht="24" customHeight="1" x14ac:dyDescent="0.45">
      <c r="A246" s="49"/>
    </row>
    <row r="247" spans="1:1" ht="24" customHeight="1" x14ac:dyDescent="0.45">
      <c r="A247" s="49"/>
    </row>
    <row r="248" spans="1:1" ht="24" customHeight="1" x14ac:dyDescent="0.45">
      <c r="A248" s="49"/>
    </row>
    <row r="249" spans="1:1" ht="24" customHeight="1" x14ac:dyDescent="0.45">
      <c r="A249" s="49"/>
    </row>
    <row r="250" spans="1:1" ht="24" customHeight="1" x14ac:dyDescent="0.45">
      <c r="A250" s="49"/>
    </row>
    <row r="251" spans="1:1" ht="24" customHeight="1" x14ac:dyDescent="0.45">
      <c r="A251" s="49"/>
    </row>
    <row r="252" spans="1:1" ht="24" customHeight="1" x14ac:dyDescent="0.45">
      <c r="A252" s="49"/>
    </row>
    <row r="253" spans="1:1" ht="24" customHeight="1" x14ac:dyDescent="0.45">
      <c r="A253" s="49"/>
    </row>
    <row r="254" spans="1:1" ht="24" customHeight="1" x14ac:dyDescent="0.45">
      <c r="A254" s="49"/>
    </row>
    <row r="255" spans="1:1" ht="24" customHeight="1" x14ac:dyDescent="0.45">
      <c r="A255" s="49"/>
    </row>
    <row r="256" spans="1:1" ht="24" customHeight="1" x14ac:dyDescent="0.45">
      <c r="A256" s="49"/>
    </row>
    <row r="257" spans="1:1" ht="24" customHeight="1" x14ac:dyDescent="0.45">
      <c r="A257" s="49"/>
    </row>
    <row r="258" spans="1:1" ht="24" customHeight="1" x14ac:dyDescent="0.45">
      <c r="A258" s="49"/>
    </row>
    <row r="259" spans="1:1" ht="24" customHeight="1" x14ac:dyDescent="0.45">
      <c r="A259" s="49"/>
    </row>
    <row r="260" spans="1:1" ht="24" customHeight="1" x14ac:dyDescent="0.45">
      <c r="A260" s="49"/>
    </row>
    <row r="261" spans="1:1" ht="24" customHeight="1" x14ac:dyDescent="0.45">
      <c r="A261" s="49"/>
    </row>
    <row r="262" spans="1:1" ht="24" customHeight="1" x14ac:dyDescent="0.45">
      <c r="A262" s="49"/>
    </row>
    <row r="263" spans="1:1" ht="24" customHeight="1" x14ac:dyDescent="0.45">
      <c r="A263" s="49"/>
    </row>
    <row r="264" spans="1:1" ht="24" customHeight="1" x14ac:dyDescent="0.45">
      <c r="A264" s="49"/>
    </row>
    <row r="265" spans="1:1" ht="24" customHeight="1" x14ac:dyDescent="0.45">
      <c r="A265" s="49"/>
    </row>
    <row r="266" spans="1:1" ht="24" customHeight="1" x14ac:dyDescent="0.45">
      <c r="A266" s="49"/>
    </row>
    <row r="267" spans="1:1" ht="24" customHeight="1" x14ac:dyDescent="0.45">
      <c r="A267" s="49"/>
    </row>
    <row r="268" spans="1:1" ht="24" customHeight="1" x14ac:dyDescent="0.45">
      <c r="A268" s="49"/>
    </row>
    <row r="269" spans="1:1" ht="24" customHeight="1" x14ac:dyDescent="0.45">
      <c r="A269" s="49"/>
    </row>
    <row r="270" spans="1:1" ht="24" customHeight="1" x14ac:dyDescent="0.45">
      <c r="A270" s="49"/>
    </row>
    <row r="271" spans="1:1" ht="24" customHeight="1" x14ac:dyDescent="0.45">
      <c r="A271" s="49"/>
    </row>
    <row r="272" spans="1:1" ht="24" customHeight="1" x14ac:dyDescent="0.45">
      <c r="A272" s="49"/>
    </row>
    <row r="273" spans="1:1" ht="24" customHeight="1" x14ac:dyDescent="0.45">
      <c r="A273" s="49"/>
    </row>
    <row r="274" spans="1:1" ht="24" customHeight="1" x14ac:dyDescent="0.45">
      <c r="A274" s="49"/>
    </row>
    <row r="275" spans="1:1" ht="24" customHeight="1" x14ac:dyDescent="0.45">
      <c r="A275" s="49"/>
    </row>
    <row r="276" spans="1:1" ht="24" customHeight="1" x14ac:dyDescent="0.45">
      <c r="A276" s="49"/>
    </row>
    <row r="277" spans="1:1" ht="24" customHeight="1" x14ac:dyDescent="0.45">
      <c r="A277" s="49"/>
    </row>
    <row r="278" spans="1:1" ht="24" customHeight="1" x14ac:dyDescent="0.45">
      <c r="A278" s="49"/>
    </row>
    <row r="279" spans="1:1" ht="24" customHeight="1" x14ac:dyDescent="0.45">
      <c r="A279" s="49"/>
    </row>
    <row r="280" spans="1:1" ht="24" customHeight="1" x14ac:dyDescent="0.45">
      <c r="A280" s="49"/>
    </row>
    <row r="282" spans="1:1" ht="24" customHeight="1" x14ac:dyDescent="0.45">
      <c r="A282" s="6"/>
    </row>
    <row r="283" spans="1:1" ht="24" customHeight="1" x14ac:dyDescent="0.45">
      <c r="A283" s="6"/>
    </row>
    <row r="284" spans="1:1" ht="24" customHeight="1" x14ac:dyDescent="0.45">
      <c r="A284" s="50"/>
    </row>
    <row r="285" spans="1:1" ht="24" customHeight="1" x14ac:dyDescent="0.45">
      <c r="A285" s="6"/>
    </row>
    <row r="286" spans="1:1" ht="24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G286"/>
  <sheetViews>
    <sheetView workbookViewId="0">
      <selection activeCell="A6" sqref="A6:XFD6"/>
    </sheetView>
  </sheetViews>
  <sheetFormatPr defaultRowHeight="24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4" customHeight="1" x14ac:dyDescent="0.45">
      <c r="A1" s="54" t="s">
        <v>0</v>
      </c>
      <c r="B1" s="54"/>
      <c r="C1" s="54"/>
      <c r="D1" s="54"/>
      <c r="E1" s="54"/>
      <c r="F1" s="54"/>
    </row>
    <row r="2" spans="1:7" ht="24" customHeight="1" x14ac:dyDescent="0.45">
      <c r="A2" s="55" t="s">
        <v>114</v>
      </c>
      <c r="B2" s="55"/>
      <c r="C2" s="55"/>
      <c r="D2" s="55"/>
      <c r="E2" s="55"/>
      <c r="F2" s="55"/>
    </row>
    <row r="3" spans="1:7" ht="24" customHeight="1" x14ac:dyDescent="0.2">
      <c r="A3" s="52"/>
      <c r="B3" s="52"/>
      <c r="C3" s="52"/>
      <c r="D3" s="52"/>
      <c r="E3" s="52"/>
      <c r="F3" s="52"/>
    </row>
    <row r="4" spans="1:7" ht="24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4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4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4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4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4" customHeight="1" x14ac:dyDescent="0.5">
      <c r="A9" s="7" t="s">
        <v>13</v>
      </c>
      <c r="B9" s="7">
        <v>10000000</v>
      </c>
      <c r="C9" s="7">
        <v>239643.27</v>
      </c>
      <c r="D9" s="7">
        <v>1311477.1499999999</v>
      </c>
      <c r="E9" s="8" t="str">
        <f>IF(D9&gt;B9,"+","-")</f>
        <v>-</v>
      </c>
      <c r="F9" s="7">
        <f>ABS(D9-B9)</f>
        <v>8688522.8499999996</v>
      </c>
      <c r="G9" s="6"/>
    </row>
    <row r="10" spans="1:7" s="9" customFormat="1" ht="24" customHeight="1" x14ac:dyDescent="0.5">
      <c r="A10" s="7" t="s">
        <v>14</v>
      </c>
      <c r="B10" s="7">
        <v>1100000000</v>
      </c>
      <c r="C10" s="7">
        <v>96463703.260000005</v>
      </c>
      <c r="D10" s="7">
        <v>196177838.40000001</v>
      </c>
      <c r="E10" s="8" t="str">
        <f t="shared" ref="E10:E16" si="0">IF(D10&gt;B10,"+","-")</f>
        <v>-</v>
      </c>
      <c r="F10" s="7">
        <f t="shared" ref="F10:F16" si="1">ABS(D10-B10)</f>
        <v>903822161.60000002</v>
      </c>
      <c r="G10" s="6"/>
    </row>
    <row r="11" spans="1:7" ht="24" customHeight="1" x14ac:dyDescent="0.5">
      <c r="A11" s="7" t="s">
        <v>15</v>
      </c>
      <c r="B11" s="7">
        <v>1140000000</v>
      </c>
      <c r="C11" s="7">
        <v>48195817.299999997</v>
      </c>
      <c r="D11" s="7">
        <v>109326791.84999999</v>
      </c>
      <c r="E11" s="8" t="str">
        <f t="shared" si="0"/>
        <v>-</v>
      </c>
      <c r="F11" s="7">
        <f t="shared" si="1"/>
        <v>1030673208.15</v>
      </c>
      <c r="G11" s="6"/>
    </row>
    <row r="12" spans="1:7" ht="24" customHeight="1" x14ac:dyDescent="0.5">
      <c r="A12" s="7" t="s">
        <v>16</v>
      </c>
      <c r="B12" s="7">
        <v>1000000</v>
      </c>
      <c r="C12" s="7">
        <v>73582</v>
      </c>
      <c r="D12" s="7">
        <v>246814</v>
      </c>
      <c r="E12" s="8" t="str">
        <f t="shared" si="0"/>
        <v>-</v>
      </c>
      <c r="F12" s="7">
        <f t="shared" si="1"/>
        <v>753186</v>
      </c>
      <c r="G12" s="6"/>
    </row>
    <row r="13" spans="1:7" ht="24" customHeight="1" x14ac:dyDescent="0.5">
      <c r="A13" s="7" t="s">
        <v>17</v>
      </c>
      <c r="B13" s="7">
        <v>225000000</v>
      </c>
      <c r="C13" s="7">
        <v>16253266.359999999</v>
      </c>
      <c r="D13" s="7">
        <v>58448159.509999998</v>
      </c>
      <c r="E13" s="8" t="str">
        <f t="shared" si="0"/>
        <v>-</v>
      </c>
      <c r="F13" s="7">
        <f t="shared" si="1"/>
        <v>166551840.49000001</v>
      </c>
      <c r="G13" s="6"/>
    </row>
    <row r="14" spans="1:7" ht="24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4" customHeight="1" x14ac:dyDescent="0.5">
      <c r="A15" s="7" t="s">
        <v>19</v>
      </c>
      <c r="B15" s="10">
        <v>7500000000</v>
      </c>
      <c r="C15" s="7">
        <v>1575605.16</v>
      </c>
      <c r="D15" s="7">
        <v>21804660.59</v>
      </c>
      <c r="E15" s="8" t="str">
        <f>IF(D15&gt;B15,"+","-")</f>
        <v>-</v>
      </c>
      <c r="F15" s="7">
        <f>ABS(D15-B15)</f>
        <v>7478195339.4099998</v>
      </c>
      <c r="G15" s="6"/>
    </row>
    <row r="16" spans="1:7" ht="24" customHeight="1" x14ac:dyDescent="0.5">
      <c r="A16" s="7" t="s">
        <v>20</v>
      </c>
      <c r="B16" s="11">
        <f>SUM(B9:B15)</f>
        <v>10000000000</v>
      </c>
      <c r="C16" s="11">
        <v>162801617.34999999</v>
      </c>
      <c r="D16" s="11">
        <v>387315741.5</v>
      </c>
      <c r="E16" s="12" t="str">
        <f t="shared" si="0"/>
        <v>-</v>
      </c>
      <c r="F16" s="11">
        <f t="shared" si="1"/>
        <v>9612684258.5</v>
      </c>
      <c r="G16" s="6"/>
    </row>
    <row r="17" spans="1:7" ht="24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4" customHeight="1" x14ac:dyDescent="0.5">
      <c r="A18" s="7" t="s">
        <v>22</v>
      </c>
      <c r="B18" s="13">
        <v>28200000000</v>
      </c>
      <c r="C18" s="7">
        <v>3460354421.9899998</v>
      </c>
      <c r="D18" s="7">
        <v>10966998091.35</v>
      </c>
      <c r="E18" s="8" t="str">
        <f t="shared" ref="E18:E27" si="2">IF(D18&gt;B18,"+","-")</f>
        <v>-</v>
      </c>
      <c r="F18" s="7">
        <f t="shared" ref="F18:F27" si="3">ABS(D18-B18)</f>
        <v>17233001908.650002</v>
      </c>
      <c r="G18" s="6"/>
    </row>
    <row r="19" spans="1:7" ht="24" customHeight="1" x14ac:dyDescent="0.5">
      <c r="A19" s="7" t="s">
        <v>23</v>
      </c>
      <c r="B19" s="13">
        <v>13700000000</v>
      </c>
      <c r="C19" s="14">
        <v>905943175.90999997</v>
      </c>
      <c r="D19" s="7">
        <v>4223431134.4499998</v>
      </c>
      <c r="E19" s="15" t="str">
        <f t="shared" si="2"/>
        <v>-</v>
      </c>
      <c r="F19" s="7">
        <f t="shared" si="3"/>
        <v>9476568865.5499992</v>
      </c>
      <c r="G19" s="6"/>
    </row>
    <row r="20" spans="1:7" ht="24" customHeight="1" x14ac:dyDescent="0.5">
      <c r="A20" s="7" t="s">
        <v>24</v>
      </c>
      <c r="B20" s="13">
        <v>4800000000</v>
      </c>
      <c r="C20" s="14">
        <v>392949781.86000001</v>
      </c>
      <c r="D20" s="14">
        <v>1374691437.71</v>
      </c>
      <c r="E20" s="8" t="s">
        <v>8</v>
      </c>
      <c r="F20" s="7">
        <f t="shared" si="3"/>
        <v>3425308562.29</v>
      </c>
      <c r="G20" s="6"/>
    </row>
    <row r="21" spans="1:7" ht="24" customHeight="1" x14ac:dyDescent="0.5">
      <c r="A21" s="7" t="s">
        <v>25</v>
      </c>
      <c r="B21" s="16">
        <v>13300000000</v>
      </c>
      <c r="C21" s="14">
        <v>891474712</v>
      </c>
      <c r="D21" s="17">
        <v>3607078383</v>
      </c>
      <c r="E21" s="8" t="str">
        <f t="shared" si="2"/>
        <v>-</v>
      </c>
      <c r="F21" s="7">
        <f t="shared" si="3"/>
        <v>9692921617</v>
      </c>
      <c r="G21" s="6"/>
    </row>
    <row r="22" spans="1:7" ht="24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4" customHeight="1" x14ac:dyDescent="0.5">
      <c r="A23" s="7" t="s">
        <v>27</v>
      </c>
      <c r="B23" s="13">
        <v>3850000000</v>
      </c>
      <c r="C23" s="7">
        <v>336845412.19999999</v>
      </c>
      <c r="D23" s="7">
        <v>1020701926.1</v>
      </c>
      <c r="E23" s="8" t="str">
        <f>IF(D23&gt;B23,"+","-")</f>
        <v>-</v>
      </c>
      <c r="F23" s="7">
        <f>ABS(D23-B23)</f>
        <v>2829298073.9000001</v>
      </c>
      <c r="G23" s="6"/>
    </row>
    <row r="24" spans="1:7" ht="24" customHeight="1" x14ac:dyDescent="0.5">
      <c r="A24" s="7" t="s">
        <v>28</v>
      </c>
      <c r="B24" s="7">
        <v>4800000</v>
      </c>
      <c r="C24" s="14">
        <v>322396</v>
      </c>
      <c r="D24" s="14">
        <v>1186012.5</v>
      </c>
      <c r="E24" s="8" t="s">
        <v>8</v>
      </c>
      <c r="F24" s="7">
        <f>ABS(D24-B24)</f>
        <v>3613987.5</v>
      </c>
      <c r="G24" s="6"/>
    </row>
    <row r="25" spans="1:7" ht="24" customHeight="1" x14ac:dyDescent="0.5">
      <c r="A25" s="7" t="s">
        <v>29</v>
      </c>
      <c r="B25" s="7">
        <v>200000</v>
      </c>
      <c r="C25" s="14">
        <v>18500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4" customHeight="1" x14ac:dyDescent="0.5">
      <c r="A26" s="7" t="s">
        <v>30</v>
      </c>
      <c r="B26" s="7">
        <v>145000000</v>
      </c>
      <c r="C26" s="7">
        <v>2907400</v>
      </c>
      <c r="D26" s="7">
        <v>8401150</v>
      </c>
      <c r="E26" s="8" t="str">
        <f>IF(D26&gt;B26,"+","-")</f>
        <v>-</v>
      </c>
      <c r="F26" s="7">
        <f>ABS(D26-B26)</f>
        <v>136598850</v>
      </c>
      <c r="G26" s="6"/>
    </row>
    <row r="27" spans="1:7" ht="24" customHeight="1" x14ac:dyDescent="0.5">
      <c r="A27" s="7" t="s">
        <v>31</v>
      </c>
      <c r="B27" s="21">
        <f>SUM(B18:B26)</f>
        <v>64000000000</v>
      </c>
      <c r="C27" s="21">
        <v>5990815799.96</v>
      </c>
      <c r="D27" s="21">
        <v>21202506635.110001</v>
      </c>
      <c r="E27" s="12" t="str">
        <f t="shared" si="2"/>
        <v>-</v>
      </c>
      <c r="F27" s="11">
        <f t="shared" si="3"/>
        <v>42797493364.889999</v>
      </c>
      <c r="G27" s="6"/>
    </row>
    <row r="28" spans="1:7" ht="24" customHeight="1" x14ac:dyDescent="0.5">
      <c r="A28" s="22" t="s">
        <v>32</v>
      </c>
      <c r="B28" s="23">
        <f>+B16+B27</f>
        <v>74000000000</v>
      </c>
      <c r="C28" s="23">
        <v>6153617417.3100004</v>
      </c>
      <c r="D28" s="23">
        <v>21589822376.610001</v>
      </c>
      <c r="E28" s="24" t="str">
        <f>IF(D28&gt;B28,"+","-")</f>
        <v>-</v>
      </c>
      <c r="F28" s="23">
        <f>ABS(D28-B28)</f>
        <v>52410177623.389999</v>
      </c>
      <c r="G28" s="6"/>
    </row>
    <row r="29" spans="1:7" ht="24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4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4" customHeight="1" x14ac:dyDescent="0.5">
      <c r="A31" s="7" t="s">
        <v>35</v>
      </c>
      <c r="B31" s="7">
        <v>800000000</v>
      </c>
      <c r="C31" s="7">
        <v>38285053.119999997</v>
      </c>
      <c r="D31" s="7">
        <v>152321671.77000001</v>
      </c>
      <c r="E31" s="8" t="str">
        <f t="shared" ref="E31:E38" si="4">IF(D31&gt;B31,"+","-")</f>
        <v>-</v>
      </c>
      <c r="F31" s="7">
        <f t="shared" ref="F31:F37" si="5">ABS(D31-B31)</f>
        <v>647678328.23000002</v>
      </c>
      <c r="G31" s="6"/>
    </row>
    <row r="32" spans="1:7" ht="24" customHeight="1" x14ac:dyDescent="0.5">
      <c r="A32" s="7" t="s">
        <v>36</v>
      </c>
      <c r="B32" s="7">
        <v>42700000</v>
      </c>
      <c r="C32" s="7">
        <v>2714130</v>
      </c>
      <c r="D32" s="7">
        <v>10458930</v>
      </c>
      <c r="E32" s="8" t="str">
        <f t="shared" si="4"/>
        <v>-</v>
      </c>
      <c r="F32" s="7">
        <f t="shared" si="5"/>
        <v>32241070</v>
      </c>
      <c r="G32" s="6"/>
    </row>
    <row r="33" spans="1:7" ht="24" customHeight="1" x14ac:dyDescent="0.5">
      <c r="A33" s="7" t="s">
        <v>37</v>
      </c>
      <c r="B33" s="7">
        <v>45000000</v>
      </c>
      <c r="C33" s="7">
        <v>1604908.5</v>
      </c>
      <c r="D33" s="7">
        <v>11396089.939999999</v>
      </c>
      <c r="E33" s="8" t="str">
        <f t="shared" si="4"/>
        <v>-</v>
      </c>
      <c r="F33" s="7">
        <f t="shared" si="5"/>
        <v>33603910.060000002</v>
      </c>
      <c r="G33" s="6"/>
    </row>
    <row r="34" spans="1:7" s="9" customFormat="1" ht="24" customHeight="1" x14ac:dyDescent="0.5">
      <c r="A34" s="7" t="s">
        <v>38</v>
      </c>
      <c r="B34" s="7">
        <v>60000000</v>
      </c>
      <c r="C34" s="7">
        <v>3659412.71</v>
      </c>
      <c r="D34" s="7">
        <v>14134916.710000001</v>
      </c>
      <c r="E34" s="8" t="str">
        <f t="shared" si="4"/>
        <v>-</v>
      </c>
      <c r="F34" s="7">
        <f t="shared" si="5"/>
        <v>45865083.289999999</v>
      </c>
      <c r="G34" s="6"/>
    </row>
    <row r="35" spans="1:7" ht="24" customHeight="1" x14ac:dyDescent="0.5">
      <c r="A35" s="7" t="s">
        <v>39</v>
      </c>
      <c r="B35" s="7">
        <v>10000</v>
      </c>
      <c r="C35" s="14" t="s">
        <v>8</v>
      </c>
      <c r="D35" s="14">
        <v>300</v>
      </c>
      <c r="E35" s="8" t="str">
        <f t="shared" si="4"/>
        <v>-</v>
      </c>
      <c r="F35" s="7">
        <v>9700</v>
      </c>
      <c r="G35" s="6"/>
    </row>
    <row r="36" spans="1:7" ht="24" customHeight="1" x14ac:dyDescent="0.5">
      <c r="A36" s="7" t="s">
        <v>40</v>
      </c>
      <c r="B36" s="7">
        <v>77000000</v>
      </c>
      <c r="C36" s="7">
        <v>57210</v>
      </c>
      <c r="D36" s="7">
        <v>331778</v>
      </c>
      <c r="E36" s="8" t="str">
        <f t="shared" si="4"/>
        <v>-</v>
      </c>
      <c r="F36" s="7">
        <f t="shared" si="5"/>
        <v>76668222</v>
      </c>
      <c r="G36" s="6"/>
    </row>
    <row r="37" spans="1:7" ht="24" customHeight="1" x14ac:dyDescent="0.5">
      <c r="A37" s="7" t="s">
        <v>41</v>
      </c>
      <c r="B37" s="25">
        <v>900000</v>
      </c>
      <c r="C37" s="7">
        <v>90790</v>
      </c>
      <c r="D37" s="7">
        <v>284900</v>
      </c>
      <c r="E37" s="8" t="str">
        <f t="shared" si="4"/>
        <v>-</v>
      </c>
      <c r="F37" s="7">
        <f t="shared" si="5"/>
        <v>615100</v>
      </c>
      <c r="G37" s="6"/>
    </row>
    <row r="38" spans="1:7" ht="24" customHeight="1" x14ac:dyDescent="0.5">
      <c r="A38" s="7" t="s">
        <v>42</v>
      </c>
      <c r="B38" s="25">
        <v>13000000</v>
      </c>
      <c r="C38" s="7">
        <v>779750</v>
      </c>
      <c r="D38" s="7">
        <v>3178750</v>
      </c>
      <c r="E38" s="8" t="str">
        <f t="shared" si="4"/>
        <v>-</v>
      </c>
      <c r="F38" s="7">
        <f>ABS(D38-B38)</f>
        <v>9821250</v>
      </c>
      <c r="G38" s="6"/>
    </row>
    <row r="39" spans="1:7" s="9" customFormat="1" ht="24" customHeight="1" x14ac:dyDescent="0.5">
      <c r="A39" s="7" t="s">
        <v>43</v>
      </c>
      <c r="B39" s="7">
        <v>310000</v>
      </c>
      <c r="C39" s="14">
        <v>1500</v>
      </c>
      <c r="D39" s="14">
        <v>12500</v>
      </c>
      <c r="E39" s="8" t="s">
        <v>8</v>
      </c>
      <c r="F39" s="7">
        <f>ABS(D39-B39)</f>
        <v>297500</v>
      </c>
      <c r="G39" s="6"/>
    </row>
    <row r="40" spans="1:7" s="9" customFormat="1" ht="24" customHeight="1" x14ac:dyDescent="0.5">
      <c r="A40" s="7" t="s">
        <v>44</v>
      </c>
      <c r="B40" s="7">
        <v>80000</v>
      </c>
      <c r="C40" s="14">
        <v>2250</v>
      </c>
      <c r="D40" s="14">
        <v>15200</v>
      </c>
      <c r="E40" s="8" t="s">
        <v>8</v>
      </c>
      <c r="F40" s="7">
        <f t="shared" ref="F40:F55" si="6">ABS(D40-B40)</f>
        <v>64800</v>
      </c>
      <c r="G40" s="6"/>
    </row>
    <row r="41" spans="1:7" s="9" customFormat="1" ht="24" customHeight="1" x14ac:dyDescent="0.5">
      <c r="A41" s="7" t="s">
        <v>45</v>
      </c>
      <c r="B41" s="7">
        <v>42700000</v>
      </c>
      <c r="C41" s="14" t="s">
        <v>8</v>
      </c>
      <c r="D41" s="14">
        <f>+[1]ประจำเดือนรวมเช็คไม่ต้องคีย์!AB79</f>
        <v>0</v>
      </c>
      <c r="E41" s="8" t="s">
        <v>8</v>
      </c>
      <c r="F41" s="7">
        <f t="shared" si="6"/>
        <v>42700000</v>
      </c>
      <c r="G41" s="6"/>
    </row>
    <row r="42" spans="1:7" s="9" customFormat="1" ht="24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4" customHeight="1" x14ac:dyDescent="0.5">
      <c r="A43" s="23"/>
      <c r="B43" s="23"/>
      <c r="C43" s="23"/>
      <c r="D43" s="23"/>
      <c r="E43" s="24"/>
      <c r="F43" s="23"/>
      <c r="G43" s="6"/>
    </row>
    <row r="44" spans="1:7" ht="24" customHeight="1" x14ac:dyDescent="0.5">
      <c r="A44" s="17"/>
      <c r="B44" s="25"/>
      <c r="C44" s="17"/>
      <c r="D44" s="17"/>
      <c r="E44" s="26"/>
      <c r="F44" s="17"/>
      <c r="G44" s="6"/>
    </row>
    <row r="45" spans="1:7" ht="24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4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4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4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4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4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si="6"/>
        <v>800000000</v>
      </c>
      <c r="G50" s="6"/>
    </row>
    <row r="51" spans="1:7" s="9" customFormat="1" ht="24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6"/>
        <v>115000000</v>
      </c>
      <c r="G51" s="6"/>
    </row>
    <row r="52" spans="1:7" s="9" customFormat="1" ht="24" customHeight="1" x14ac:dyDescent="0.5">
      <c r="A52" s="7" t="s">
        <v>52</v>
      </c>
      <c r="B52" s="7">
        <v>84000000</v>
      </c>
      <c r="C52" s="7">
        <v>8874600</v>
      </c>
      <c r="D52" s="7">
        <v>5540110</v>
      </c>
      <c r="E52" s="8" t="str">
        <f t="shared" si="7"/>
        <v>-</v>
      </c>
      <c r="F52" s="7">
        <f t="shared" si="6"/>
        <v>78459890</v>
      </c>
      <c r="G52" s="6"/>
    </row>
    <row r="53" spans="1:7" s="9" customFormat="1" ht="24" customHeight="1" x14ac:dyDescent="0.5">
      <c r="A53" s="7" t="s">
        <v>53</v>
      </c>
      <c r="B53" s="7">
        <v>300000</v>
      </c>
      <c r="C53" s="14">
        <v>2287.5</v>
      </c>
      <c r="D53" s="14">
        <v>2417.25</v>
      </c>
      <c r="E53" s="8" t="s">
        <v>8</v>
      </c>
      <c r="F53" s="7">
        <v>299870.25</v>
      </c>
      <c r="G53" s="6"/>
    </row>
    <row r="54" spans="1:7" s="9" customFormat="1" ht="24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4" customHeight="1" x14ac:dyDescent="0.5">
      <c r="A55" s="7" t="s">
        <v>55</v>
      </c>
      <c r="B55" s="11">
        <f>SUM(B31:B42)+SUM(B49:B54)</f>
        <v>2214000000</v>
      </c>
      <c r="C55" s="11">
        <v>56071891.829999998</v>
      </c>
      <c r="D55" s="11">
        <v>247538553.66999999</v>
      </c>
      <c r="E55" s="12" t="str">
        <f t="shared" si="7"/>
        <v>-</v>
      </c>
      <c r="F55" s="11">
        <f t="shared" si="6"/>
        <v>1966461446.3299999</v>
      </c>
      <c r="G55" s="6"/>
    </row>
    <row r="56" spans="1:7" ht="24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4" customHeight="1" x14ac:dyDescent="0.5">
      <c r="A57" s="7" t="s">
        <v>57</v>
      </c>
      <c r="B57" s="7">
        <v>133000000</v>
      </c>
      <c r="C57" s="7">
        <v>26970</v>
      </c>
      <c r="D57" s="7">
        <v>3502901.4</v>
      </c>
      <c r="E57" s="8" t="str">
        <f>IF(D57&gt;B57,"+","-")</f>
        <v>-</v>
      </c>
      <c r="F57" s="7">
        <f>ABS(D57-B57)</f>
        <v>129497098.59999999</v>
      </c>
      <c r="G57" s="6"/>
    </row>
    <row r="58" spans="1:7" ht="24" customHeight="1" x14ac:dyDescent="0.5">
      <c r="A58" s="7" t="s">
        <v>58</v>
      </c>
      <c r="B58" s="7">
        <v>20000000</v>
      </c>
      <c r="C58" s="7">
        <v>8890</v>
      </c>
      <c r="D58" s="7">
        <v>613178</v>
      </c>
      <c r="E58" s="8" t="str">
        <f t="shared" ref="E58:E63" si="8">IF(D58&gt;B58,"+","-")</f>
        <v>-</v>
      </c>
      <c r="F58" s="7">
        <f t="shared" ref="F58:F65" si="9">ABS(D58-B58)</f>
        <v>19386822</v>
      </c>
      <c r="G58" s="6"/>
    </row>
    <row r="59" spans="1:7" ht="24" customHeight="1" x14ac:dyDescent="0.5">
      <c r="A59" s="7" t="s">
        <v>59</v>
      </c>
      <c r="B59" s="7">
        <v>200000</v>
      </c>
      <c r="C59" s="7">
        <v>10020</v>
      </c>
      <c r="D59" s="7">
        <v>44525</v>
      </c>
      <c r="E59" s="8" t="str">
        <f t="shared" si="8"/>
        <v>-</v>
      </c>
      <c r="F59" s="7">
        <f t="shared" si="9"/>
        <v>155475</v>
      </c>
      <c r="G59" s="6"/>
    </row>
    <row r="60" spans="1:7" ht="24" customHeight="1" x14ac:dyDescent="0.5">
      <c r="A60" s="7" t="s">
        <v>60</v>
      </c>
      <c r="B60" s="7">
        <v>2200000</v>
      </c>
      <c r="C60" s="14" t="s">
        <v>8</v>
      </c>
      <c r="D60" s="7">
        <v>57000</v>
      </c>
      <c r="E60" s="8" t="str">
        <f t="shared" si="8"/>
        <v>-</v>
      </c>
      <c r="F60" s="7">
        <f t="shared" si="9"/>
        <v>2143000</v>
      </c>
      <c r="G60" s="6"/>
    </row>
    <row r="61" spans="1:7" ht="24" customHeight="1" x14ac:dyDescent="0.5">
      <c r="A61" s="7" t="s">
        <v>61</v>
      </c>
      <c r="B61" s="7">
        <v>300000</v>
      </c>
      <c r="C61" s="7">
        <v>22500</v>
      </c>
      <c r="D61" s="7">
        <v>201700</v>
      </c>
      <c r="E61" s="8" t="str">
        <f t="shared" si="8"/>
        <v>-</v>
      </c>
      <c r="F61" s="7">
        <f t="shared" si="9"/>
        <v>98300</v>
      </c>
      <c r="G61" s="6"/>
    </row>
    <row r="62" spans="1:7" ht="24" customHeight="1" x14ac:dyDescent="0.5">
      <c r="A62" s="7" t="s">
        <v>62</v>
      </c>
      <c r="B62" s="7">
        <v>1300000</v>
      </c>
      <c r="C62" s="7">
        <v>520</v>
      </c>
      <c r="D62" s="7">
        <v>77840</v>
      </c>
      <c r="E62" s="8" t="str">
        <f t="shared" si="8"/>
        <v>-</v>
      </c>
      <c r="F62" s="7">
        <f t="shared" si="9"/>
        <v>1222160</v>
      </c>
      <c r="G62" s="6"/>
    </row>
    <row r="63" spans="1:7" ht="24" customHeight="1" x14ac:dyDescent="0.5">
      <c r="A63" s="7" t="s">
        <v>63</v>
      </c>
      <c r="B63" s="7">
        <v>13000000</v>
      </c>
      <c r="C63" s="7">
        <v>10624</v>
      </c>
      <c r="D63" s="7">
        <v>431242</v>
      </c>
      <c r="E63" s="8" t="str">
        <f t="shared" si="8"/>
        <v>-</v>
      </c>
      <c r="F63" s="7">
        <f t="shared" si="9"/>
        <v>12568758</v>
      </c>
      <c r="G63" s="6"/>
    </row>
    <row r="64" spans="1:7" ht="24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4" customHeight="1" x14ac:dyDescent="0.5">
      <c r="A65" s="7" t="s">
        <v>65</v>
      </c>
      <c r="B65" s="11">
        <f>SUM(B57:B63)</f>
        <v>170000000</v>
      </c>
      <c r="C65" s="11">
        <v>7804</v>
      </c>
      <c r="D65" s="11">
        <v>4928386.4000000004</v>
      </c>
      <c r="E65" s="12" t="str">
        <f>IF(D65&gt;B65,"+","-")</f>
        <v>-</v>
      </c>
      <c r="F65" s="11">
        <f t="shared" si="9"/>
        <v>165071613.59999999</v>
      </c>
      <c r="G65" s="6"/>
    </row>
    <row r="66" spans="1:7" ht="24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4" customHeight="1" x14ac:dyDescent="0.5">
      <c r="A67" s="7" t="s">
        <v>67</v>
      </c>
      <c r="B67" s="7">
        <v>110000000</v>
      </c>
      <c r="C67" s="7">
        <v>6897911</v>
      </c>
      <c r="D67" s="7">
        <v>26693387</v>
      </c>
      <c r="E67" s="8" t="str">
        <f>IF(D67&gt;B67,"+","-")</f>
        <v>-</v>
      </c>
      <c r="F67" s="7">
        <f>ABS(D67-B67)</f>
        <v>83306613</v>
      </c>
      <c r="G67" s="6"/>
    </row>
    <row r="68" spans="1:7" s="9" customFormat="1" ht="24" customHeight="1" x14ac:dyDescent="0.5">
      <c r="A68" s="7" t="s">
        <v>68</v>
      </c>
      <c r="B68" s="11">
        <f>+B67</f>
        <v>110000000</v>
      </c>
      <c r="C68" s="11">
        <f>C67</f>
        <v>6897911</v>
      </c>
      <c r="D68" s="11">
        <f>D67</f>
        <v>26693387</v>
      </c>
      <c r="E68" s="12" t="str">
        <f t="shared" ref="E68:E82" si="10">IF(D68&gt;B68,"+","-")</f>
        <v>-</v>
      </c>
      <c r="F68" s="11">
        <f>ABS(D68-B68)</f>
        <v>83306613</v>
      </c>
      <c r="G68" s="6"/>
    </row>
    <row r="69" spans="1:7" ht="24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4" customHeight="1" x14ac:dyDescent="0.5">
      <c r="A70" s="7" t="s">
        <v>70</v>
      </c>
      <c r="B70" s="7">
        <v>15000000</v>
      </c>
      <c r="C70" s="7">
        <v>42245</v>
      </c>
      <c r="D70" s="7">
        <v>155368</v>
      </c>
      <c r="E70" s="8" t="str">
        <f t="shared" si="10"/>
        <v>-</v>
      </c>
      <c r="F70" s="7">
        <f t="shared" ref="F70:F83" si="11">ABS(D70-B70)</f>
        <v>14844632</v>
      </c>
      <c r="G70" s="6"/>
    </row>
    <row r="71" spans="1:7" ht="24" customHeight="1" x14ac:dyDescent="0.5">
      <c r="A71" s="7" t="s">
        <v>71</v>
      </c>
      <c r="B71" s="7">
        <v>500000</v>
      </c>
      <c r="C71" s="7">
        <v>11650</v>
      </c>
      <c r="D71" s="7">
        <v>89800</v>
      </c>
      <c r="E71" s="8" t="str">
        <f t="shared" si="10"/>
        <v>-</v>
      </c>
      <c r="F71" s="7">
        <f t="shared" si="11"/>
        <v>410200</v>
      </c>
      <c r="G71" s="6"/>
    </row>
    <row r="72" spans="1:7" s="9" customFormat="1" ht="24" customHeight="1" x14ac:dyDescent="0.5">
      <c r="A72" s="7" t="s">
        <v>72</v>
      </c>
      <c r="B72" s="7">
        <v>1000000</v>
      </c>
      <c r="C72" s="14">
        <v>12640</v>
      </c>
      <c r="D72" s="14">
        <v>20460</v>
      </c>
      <c r="E72" s="8" t="s">
        <v>8</v>
      </c>
      <c r="F72" s="7">
        <v>992180</v>
      </c>
      <c r="G72" s="6"/>
    </row>
    <row r="73" spans="1:7" ht="24" customHeight="1" x14ac:dyDescent="0.5">
      <c r="A73" s="7" t="s">
        <v>73</v>
      </c>
      <c r="B73" s="7">
        <v>4000000</v>
      </c>
      <c r="C73" s="7">
        <v>1580402</v>
      </c>
      <c r="D73" s="7">
        <v>3182614</v>
      </c>
      <c r="E73" s="8" t="str">
        <f t="shared" si="10"/>
        <v>-</v>
      </c>
      <c r="F73" s="7">
        <f t="shared" si="11"/>
        <v>817386</v>
      </c>
      <c r="G73" s="6"/>
    </row>
    <row r="74" spans="1:7" ht="24" customHeight="1" x14ac:dyDescent="0.5">
      <c r="A74" s="7" t="s">
        <v>74</v>
      </c>
      <c r="B74" s="7">
        <v>4000000</v>
      </c>
      <c r="C74" s="14">
        <v>6000</v>
      </c>
      <c r="D74" s="7">
        <v>52650</v>
      </c>
      <c r="E74" s="8" t="str">
        <f t="shared" si="10"/>
        <v>-</v>
      </c>
      <c r="F74" s="7">
        <f t="shared" si="11"/>
        <v>3947350</v>
      </c>
      <c r="G74" s="6"/>
    </row>
    <row r="75" spans="1:7" ht="24" customHeight="1" x14ac:dyDescent="0.5">
      <c r="A75" s="7" t="s">
        <v>75</v>
      </c>
      <c r="B75" s="7">
        <v>80000</v>
      </c>
      <c r="C75" s="14" t="s">
        <v>8</v>
      </c>
      <c r="D75" s="14">
        <v>5000</v>
      </c>
      <c r="E75" s="8" t="s">
        <v>8</v>
      </c>
      <c r="F75" s="7">
        <f t="shared" si="11"/>
        <v>75000</v>
      </c>
      <c r="G75" s="6"/>
    </row>
    <row r="76" spans="1:7" ht="24" customHeight="1" x14ac:dyDescent="0.5">
      <c r="A76" s="7" t="s">
        <v>76</v>
      </c>
      <c r="B76" s="7">
        <v>6700000</v>
      </c>
      <c r="C76" s="7">
        <v>394850</v>
      </c>
      <c r="D76" s="7">
        <v>781900</v>
      </c>
      <c r="E76" s="8" t="str">
        <f>IF(D76&gt;B76,"+","-")</f>
        <v>-</v>
      </c>
      <c r="F76" s="7">
        <f>ABS(D76-B76)</f>
        <v>5918100</v>
      </c>
      <c r="G76" s="6"/>
    </row>
    <row r="77" spans="1:7" s="9" customFormat="1" ht="24" customHeight="1" x14ac:dyDescent="0.5">
      <c r="A77" s="7" t="s">
        <v>77</v>
      </c>
      <c r="B77" s="7">
        <v>13000000</v>
      </c>
      <c r="C77" s="14">
        <v>703975</v>
      </c>
      <c r="D77" s="7">
        <v>3532290</v>
      </c>
      <c r="E77" s="8" t="str">
        <f>IF(D77&gt;B77,"+","-")</f>
        <v>-</v>
      </c>
      <c r="F77" s="7">
        <f>ABS(D77-B77)</f>
        <v>9467710</v>
      </c>
      <c r="G77" s="6"/>
    </row>
    <row r="78" spans="1:7" ht="24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10000</v>
      </c>
      <c r="G78" s="6"/>
    </row>
    <row r="79" spans="1:7" ht="24" customHeight="1" x14ac:dyDescent="0.5">
      <c r="A79" s="7" t="s">
        <v>79</v>
      </c>
      <c r="B79" s="7">
        <v>11500000</v>
      </c>
      <c r="C79" s="14">
        <v>384440</v>
      </c>
      <c r="D79" s="7">
        <v>2899630</v>
      </c>
      <c r="E79" s="8" t="str">
        <f t="shared" si="10"/>
        <v>-</v>
      </c>
      <c r="F79" s="7">
        <f t="shared" si="11"/>
        <v>8600370</v>
      </c>
      <c r="G79" s="6"/>
    </row>
    <row r="80" spans="1:7" ht="24" customHeight="1" x14ac:dyDescent="0.5">
      <c r="A80" s="7" t="s">
        <v>80</v>
      </c>
      <c r="B80" s="7">
        <v>150000</v>
      </c>
      <c r="C80" s="14">
        <v>9100</v>
      </c>
      <c r="D80" s="7">
        <v>36710</v>
      </c>
      <c r="E80" s="8" t="str">
        <f t="shared" si="10"/>
        <v>-</v>
      </c>
      <c r="F80" s="7">
        <f t="shared" si="11"/>
        <v>113290</v>
      </c>
      <c r="G80" s="6"/>
    </row>
    <row r="81" spans="1:7" ht="24" customHeight="1" x14ac:dyDescent="0.5">
      <c r="A81" s="7" t="s">
        <v>81</v>
      </c>
      <c r="B81" s="7">
        <v>60000</v>
      </c>
      <c r="C81" s="14">
        <v>2060</v>
      </c>
      <c r="D81" s="7">
        <v>2870</v>
      </c>
      <c r="E81" s="8" t="str">
        <f t="shared" si="10"/>
        <v>-</v>
      </c>
      <c r="F81" s="7">
        <f t="shared" si="11"/>
        <v>57130</v>
      </c>
      <c r="G81" s="6"/>
    </row>
    <row r="82" spans="1:7" ht="24" customHeight="1" x14ac:dyDescent="0.5">
      <c r="A82" s="7" t="s">
        <v>82</v>
      </c>
      <c r="B82" s="11">
        <f>SUM(B70:B81)</f>
        <v>56000000</v>
      </c>
      <c r="C82" s="11">
        <v>3047362</v>
      </c>
      <c r="D82" s="11">
        <v>10759292</v>
      </c>
      <c r="E82" s="12" t="str">
        <f t="shared" si="10"/>
        <v>-</v>
      </c>
      <c r="F82" s="11">
        <f t="shared" si="11"/>
        <v>45240708</v>
      </c>
      <c r="G82" s="6"/>
    </row>
    <row r="83" spans="1:7" ht="24" customHeight="1" x14ac:dyDescent="0.5">
      <c r="A83" s="29" t="s">
        <v>83</v>
      </c>
      <c r="B83" s="23">
        <f>+B82+B68+B65+B55</f>
        <v>2550000000</v>
      </c>
      <c r="C83" s="23">
        <v>66024968.829999998</v>
      </c>
      <c r="D83" s="23">
        <v>289919619.06999999</v>
      </c>
      <c r="E83" s="24" t="str">
        <f>IF(D83&gt;B83,"+","-")</f>
        <v>-</v>
      </c>
      <c r="F83" s="11">
        <f t="shared" si="11"/>
        <v>2260080380.9299998</v>
      </c>
      <c r="G83" s="6"/>
    </row>
    <row r="84" spans="1:7" ht="24" customHeight="1" x14ac:dyDescent="0.5">
      <c r="A84" s="30"/>
      <c r="B84" s="17"/>
      <c r="C84" s="17"/>
      <c r="D84" s="17"/>
      <c r="E84" s="26"/>
      <c r="F84" s="17"/>
      <c r="G84" s="6"/>
    </row>
    <row r="85" spans="1:7" ht="24" customHeight="1" x14ac:dyDescent="0.5">
      <c r="A85" s="30"/>
      <c r="B85" s="17"/>
      <c r="C85" s="17"/>
      <c r="D85" s="17"/>
      <c r="E85" s="26"/>
      <c r="F85" s="17"/>
      <c r="G85" s="6"/>
    </row>
    <row r="86" spans="1:7" ht="24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4" customHeight="1" x14ac:dyDescent="0.45">
      <c r="A87" s="52"/>
      <c r="B87" s="52"/>
      <c r="C87" s="52"/>
      <c r="D87" s="52"/>
      <c r="E87" s="52"/>
      <c r="F87" s="52"/>
      <c r="G87" s="6"/>
    </row>
    <row r="88" spans="1:7" ht="24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4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4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4" customHeight="1" x14ac:dyDescent="0.5">
      <c r="A91" s="19" t="s">
        <v>86</v>
      </c>
      <c r="B91" s="7">
        <v>177000000</v>
      </c>
      <c r="C91" s="14">
        <v>7963086.75</v>
      </c>
      <c r="D91" s="7">
        <v>37927175.869999997</v>
      </c>
      <c r="E91" s="8" t="str">
        <f>IF(D91&gt;B91,"+","-")</f>
        <v>-</v>
      </c>
      <c r="F91" s="7">
        <f>ABS(D91-B91)</f>
        <v>139072824.13</v>
      </c>
      <c r="G91" s="6"/>
    </row>
    <row r="92" spans="1:7" ht="24" customHeight="1" x14ac:dyDescent="0.5">
      <c r="A92" s="19" t="s">
        <v>87</v>
      </c>
      <c r="B92" s="7">
        <v>22965000</v>
      </c>
      <c r="C92" s="14">
        <v>112950</v>
      </c>
      <c r="D92" s="7">
        <v>307620</v>
      </c>
      <c r="E92" s="8" t="str">
        <f>IF(D92&gt;B92,"+","-")</f>
        <v>-</v>
      </c>
      <c r="F92" s="7">
        <f>ABS(D92-B92)</f>
        <v>22657380</v>
      </c>
      <c r="G92" s="6"/>
    </row>
    <row r="93" spans="1:7" ht="24" customHeight="1" x14ac:dyDescent="0.5">
      <c r="A93" s="19" t="s">
        <v>88</v>
      </c>
      <c r="B93" s="7">
        <v>900000000</v>
      </c>
      <c r="C93" s="14">
        <v>51252090.079999998</v>
      </c>
      <c r="D93" s="7">
        <v>175095750.09999999</v>
      </c>
      <c r="E93" s="8" t="str">
        <f>IF(D93&gt;B93,"+","-")</f>
        <v>-</v>
      </c>
      <c r="F93" s="7">
        <f>ABS(D93-B93)</f>
        <v>724904249.89999998</v>
      </c>
      <c r="G93" s="6"/>
    </row>
    <row r="94" spans="1:7" ht="24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4" customHeight="1" x14ac:dyDescent="0.5">
      <c r="A95" s="32" t="s">
        <v>90</v>
      </c>
      <c r="B95" s="11">
        <v>1100000000</v>
      </c>
      <c r="C95" s="11">
        <v>59328126.829999998</v>
      </c>
      <c r="D95" s="11">
        <v>213330545.97</v>
      </c>
      <c r="E95" s="12" t="str">
        <f>IF(D95&gt;B95,"+","-")</f>
        <v>-</v>
      </c>
      <c r="F95" s="11">
        <f>ABS(D95-B95)</f>
        <v>886669454.02999997</v>
      </c>
      <c r="G95" s="6"/>
    </row>
    <row r="96" spans="1:7" ht="24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4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4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4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4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4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4" customHeight="1" x14ac:dyDescent="0.5">
      <c r="A102" s="19" t="s">
        <v>97</v>
      </c>
      <c r="B102" s="4"/>
      <c r="C102" s="4"/>
      <c r="D102" s="4"/>
      <c r="E102" s="5"/>
      <c r="F102" s="14">
        <f t="shared" ref="F102:F105" si="12">ABS(D102-B102)</f>
        <v>0</v>
      </c>
      <c r="G102" s="6"/>
    </row>
    <row r="103" spans="1:7" ht="24" customHeight="1" x14ac:dyDescent="0.5">
      <c r="A103" s="19" t="s">
        <v>98</v>
      </c>
      <c r="B103" s="7">
        <v>22000000</v>
      </c>
      <c r="C103" s="7">
        <v>1032314.51</v>
      </c>
      <c r="D103" s="7">
        <v>64667579.829999998</v>
      </c>
      <c r="E103" s="51" t="s">
        <v>8</v>
      </c>
      <c r="F103" s="14">
        <f t="shared" si="12"/>
        <v>42667579.829999998</v>
      </c>
      <c r="G103" s="6"/>
    </row>
    <row r="104" spans="1:7" ht="24" customHeight="1" x14ac:dyDescent="0.5">
      <c r="A104" s="19" t="s">
        <v>99</v>
      </c>
      <c r="B104" s="7">
        <v>10000000</v>
      </c>
      <c r="C104" s="14">
        <v>104600</v>
      </c>
      <c r="D104" s="7">
        <v>578900</v>
      </c>
      <c r="E104" s="8" t="str">
        <f>IF(D104&gt;B104,"+","-")</f>
        <v>-</v>
      </c>
      <c r="F104" s="14">
        <f t="shared" si="12"/>
        <v>9421100</v>
      </c>
      <c r="G104" s="6"/>
    </row>
    <row r="105" spans="1:7" ht="24" customHeight="1" x14ac:dyDescent="0.5">
      <c r="A105" s="19" t="s">
        <v>100</v>
      </c>
      <c r="B105" s="7">
        <v>960000000</v>
      </c>
      <c r="C105" s="7">
        <v>26244813.09</v>
      </c>
      <c r="D105" s="7">
        <v>2546739285.8000002</v>
      </c>
      <c r="E105" s="8" t="str">
        <f>IF(D105&gt;B105,"+","-")</f>
        <v>+</v>
      </c>
      <c r="F105" s="14">
        <f t="shared" si="12"/>
        <v>1586739285.8000002</v>
      </c>
      <c r="G105" s="6"/>
    </row>
    <row r="106" spans="1:7" ht="24" customHeight="1" x14ac:dyDescent="0.5">
      <c r="A106" s="19" t="s">
        <v>101</v>
      </c>
      <c r="B106" s="7">
        <v>20000000</v>
      </c>
      <c r="C106" s="7">
        <v>407924.6</v>
      </c>
      <c r="D106" s="7">
        <v>1635929.32</v>
      </c>
      <c r="E106" s="8" t="str">
        <f t="shared" ref="E106:E110" si="13">IF(D106&gt;B106,"+","-")</f>
        <v>-</v>
      </c>
      <c r="F106" s="7">
        <f t="shared" ref="F106:F110" si="14">ABS(D106-B106)</f>
        <v>18364070.68</v>
      </c>
      <c r="G106" s="6"/>
    </row>
    <row r="107" spans="1:7" ht="24" customHeight="1" x14ac:dyDescent="0.5">
      <c r="A107" s="19" t="s">
        <v>102</v>
      </c>
      <c r="B107" s="7">
        <v>40000000</v>
      </c>
      <c r="C107" s="7">
        <v>586700</v>
      </c>
      <c r="D107" s="7">
        <v>3147383</v>
      </c>
      <c r="E107" s="8" t="str">
        <f t="shared" si="13"/>
        <v>-</v>
      </c>
      <c r="F107" s="7">
        <f t="shared" si="14"/>
        <v>36852617</v>
      </c>
      <c r="G107" s="6"/>
    </row>
    <row r="108" spans="1:7" ht="24" customHeight="1" x14ac:dyDescent="0.5">
      <c r="A108" s="19" t="s">
        <v>103</v>
      </c>
      <c r="B108" s="7">
        <v>50000000</v>
      </c>
      <c r="C108" s="7">
        <v>4612939.16</v>
      </c>
      <c r="D108" s="7">
        <v>4904595.91</v>
      </c>
      <c r="E108" s="8" t="str">
        <f>IF(D108&gt;B108,"+","-")</f>
        <v>-</v>
      </c>
      <c r="F108" s="7">
        <f>ABS(D108-B108)</f>
        <v>45095404.090000004</v>
      </c>
      <c r="G108" s="6"/>
    </row>
    <row r="109" spans="1:7" ht="24" customHeight="1" x14ac:dyDescent="0.5">
      <c r="A109" s="38" t="s">
        <v>104</v>
      </c>
      <c r="B109" s="11">
        <v>1300000000</v>
      </c>
      <c r="C109" s="11">
        <v>32989291.359999999</v>
      </c>
      <c r="D109" s="11">
        <v>2621673673.8600001</v>
      </c>
      <c r="E109" s="12" t="str">
        <f t="shared" si="13"/>
        <v>+</v>
      </c>
      <c r="F109" s="11">
        <f t="shared" si="14"/>
        <v>1321673673.8600001</v>
      </c>
      <c r="G109" s="6"/>
    </row>
    <row r="110" spans="1:7" ht="24" customHeight="1" x14ac:dyDescent="0.5">
      <c r="A110" s="39" t="s">
        <v>105</v>
      </c>
      <c r="B110" s="11">
        <v>79000000000</v>
      </c>
      <c r="C110" s="11">
        <v>6311959804.3299999</v>
      </c>
      <c r="D110" s="11">
        <v>24714746215.509998</v>
      </c>
      <c r="E110" s="12" t="str">
        <f t="shared" si="13"/>
        <v>-</v>
      </c>
      <c r="F110" s="11">
        <f t="shared" si="14"/>
        <v>54285253784.490005</v>
      </c>
      <c r="G110" s="6"/>
    </row>
    <row r="111" spans="1:7" ht="24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4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4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4" customHeight="1" x14ac:dyDescent="0.5">
      <c r="A114" s="39" t="s">
        <v>109</v>
      </c>
      <c r="B114" s="11">
        <v>79000000000</v>
      </c>
      <c r="C114" s="11">
        <v>6311959804.3299999</v>
      </c>
      <c r="D114" s="11">
        <v>24714746215.509998</v>
      </c>
      <c r="E114" s="12" t="str">
        <f>IF(D114&gt;B114,"+","-")</f>
        <v>-</v>
      </c>
      <c r="F114" s="11">
        <f>ABS(D114-B114)</f>
        <v>54285253784.490005</v>
      </c>
    </row>
    <row r="115" spans="1:6" ht="24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4" customHeight="1" x14ac:dyDescent="0.6">
      <c r="A116" s="45"/>
      <c r="B116" s="46"/>
      <c r="C116" s="6"/>
      <c r="E116" s="47"/>
      <c r="F116" s="48"/>
    </row>
    <row r="117" spans="1:6" ht="24" customHeight="1" x14ac:dyDescent="0.5">
      <c r="A117" s="43"/>
      <c r="C117" s="46"/>
      <c r="D117" s="46"/>
      <c r="E117" s="47"/>
      <c r="F117" s="48"/>
    </row>
    <row r="118" spans="1:6" ht="24" customHeight="1" x14ac:dyDescent="0.5">
      <c r="B118" s="46"/>
      <c r="E118" s="47"/>
      <c r="F118" s="48"/>
    </row>
    <row r="122" spans="1:6" ht="24" customHeight="1" x14ac:dyDescent="0.45">
      <c r="C122" s="46"/>
      <c r="D122" s="46"/>
    </row>
    <row r="196" spans="1:1" ht="24" customHeight="1" x14ac:dyDescent="0.45">
      <c r="A196" s="49"/>
    </row>
    <row r="197" spans="1:1" ht="24" customHeight="1" x14ac:dyDescent="0.45">
      <c r="A197" s="49"/>
    </row>
    <row r="198" spans="1:1" ht="24" customHeight="1" x14ac:dyDescent="0.45">
      <c r="A198" s="49"/>
    </row>
    <row r="199" spans="1:1" ht="24" customHeight="1" x14ac:dyDescent="0.45">
      <c r="A199" s="49"/>
    </row>
    <row r="200" spans="1:1" ht="24" customHeight="1" x14ac:dyDescent="0.45">
      <c r="A200" s="49"/>
    </row>
    <row r="201" spans="1:1" ht="24" customHeight="1" x14ac:dyDescent="0.45">
      <c r="A201" s="49"/>
    </row>
    <row r="202" spans="1:1" ht="24" customHeight="1" x14ac:dyDescent="0.45">
      <c r="A202" s="49"/>
    </row>
    <row r="203" spans="1:1" ht="24" customHeight="1" x14ac:dyDescent="0.45">
      <c r="A203" s="49"/>
    </row>
    <row r="204" spans="1:1" ht="24" customHeight="1" x14ac:dyDescent="0.45">
      <c r="A204" s="49"/>
    </row>
    <row r="205" spans="1:1" ht="24" customHeight="1" x14ac:dyDescent="0.45">
      <c r="A205" s="49"/>
    </row>
    <row r="206" spans="1:1" ht="24" customHeight="1" x14ac:dyDescent="0.45">
      <c r="A206" s="49"/>
    </row>
    <row r="207" spans="1:1" ht="24" customHeight="1" x14ac:dyDescent="0.45">
      <c r="A207" s="49"/>
    </row>
    <row r="208" spans="1:1" ht="24" customHeight="1" x14ac:dyDescent="0.45">
      <c r="A208" s="49"/>
    </row>
    <row r="209" spans="1:1" ht="24" customHeight="1" x14ac:dyDescent="0.45">
      <c r="A209" s="49"/>
    </row>
    <row r="210" spans="1:1" ht="24" customHeight="1" x14ac:dyDescent="0.45">
      <c r="A210" s="49"/>
    </row>
    <row r="211" spans="1:1" ht="24" customHeight="1" x14ac:dyDescent="0.45">
      <c r="A211" s="49"/>
    </row>
    <row r="212" spans="1:1" ht="24" customHeight="1" x14ac:dyDescent="0.45">
      <c r="A212" s="49"/>
    </row>
    <row r="213" spans="1:1" ht="24" customHeight="1" x14ac:dyDescent="0.45">
      <c r="A213" s="49"/>
    </row>
    <row r="214" spans="1:1" ht="24" customHeight="1" x14ac:dyDescent="0.45">
      <c r="A214" s="49"/>
    </row>
    <row r="215" spans="1:1" ht="24" customHeight="1" x14ac:dyDescent="0.45">
      <c r="A215" s="49"/>
    </row>
    <row r="216" spans="1:1" ht="24" customHeight="1" x14ac:dyDescent="0.45">
      <c r="A216" s="49"/>
    </row>
    <row r="217" spans="1:1" ht="24" customHeight="1" x14ac:dyDescent="0.45">
      <c r="A217" s="49"/>
    </row>
    <row r="218" spans="1:1" ht="24" customHeight="1" x14ac:dyDescent="0.45">
      <c r="A218" s="49"/>
    </row>
    <row r="219" spans="1:1" ht="24" customHeight="1" x14ac:dyDescent="0.45">
      <c r="A219" s="49"/>
    </row>
    <row r="220" spans="1:1" ht="24" customHeight="1" x14ac:dyDescent="0.45">
      <c r="A220" s="49"/>
    </row>
    <row r="221" spans="1:1" ht="24" customHeight="1" x14ac:dyDescent="0.45">
      <c r="A221" s="49"/>
    </row>
    <row r="222" spans="1:1" ht="24" customHeight="1" x14ac:dyDescent="0.45">
      <c r="A222" s="49"/>
    </row>
    <row r="223" spans="1:1" ht="24" customHeight="1" x14ac:dyDescent="0.45">
      <c r="A223" s="49"/>
    </row>
    <row r="224" spans="1:1" ht="24" customHeight="1" x14ac:dyDescent="0.45">
      <c r="A224" s="49"/>
    </row>
    <row r="225" spans="1:1" ht="24" customHeight="1" x14ac:dyDescent="0.45">
      <c r="A225" s="49"/>
    </row>
    <row r="226" spans="1:1" ht="24" customHeight="1" x14ac:dyDescent="0.45">
      <c r="A226" s="49"/>
    </row>
    <row r="227" spans="1:1" ht="24" customHeight="1" x14ac:dyDescent="0.45">
      <c r="A227" s="49"/>
    </row>
    <row r="228" spans="1:1" ht="24" customHeight="1" x14ac:dyDescent="0.45">
      <c r="A228" s="49"/>
    </row>
    <row r="229" spans="1:1" ht="24" customHeight="1" x14ac:dyDescent="0.45">
      <c r="A229" s="49"/>
    </row>
    <row r="230" spans="1:1" ht="24" customHeight="1" x14ac:dyDescent="0.45">
      <c r="A230" s="49"/>
    </row>
    <row r="231" spans="1:1" ht="24" customHeight="1" x14ac:dyDescent="0.45">
      <c r="A231" s="49"/>
    </row>
    <row r="232" spans="1:1" ht="24" customHeight="1" x14ac:dyDescent="0.45">
      <c r="A232" s="49"/>
    </row>
    <row r="233" spans="1:1" ht="24" customHeight="1" x14ac:dyDescent="0.45">
      <c r="A233" s="49"/>
    </row>
    <row r="234" spans="1:1" ht="24" customHeight="1" x14ac:dyDescent="0.45">
      <c r="A234" s="49"/>
    </row>
    <row r="235" spans="1:1" ht="24" customHeight="1" x14ac:dyDescent="0.45">
      <c r="A235" s="49"/>
    </row>
    <row r="236" spans="1:1" ht="24" customHeight="1" x14ac:dyDescent="0.45">
      <c r="A236" s="49"/>
    </row>
    <row r="237" spans="1:1" ht="24" customHeight="1" x14ac:dyDescent="0.45">
      <c r="A237" s="49"/>
    </row>
    <row r="238" spans="1:1" ht="24" customHeight="1" x14ac:dyDescent="0.45">
      <c r="A238" s="49"/>
    </row>
    <row r="239" spans="1:1" ht="24" customHeight="1" x14ac:dyDescent="0.45">
      <c r="A239" s="49"/>
    </row>
    <row r="240" spans="1:1" ht="24" customHeight="1" x14ac:dyDescent="0.45">
      <c r="A240" s="49"/>
    </row>
    <row r="241" spans="1:1" ht="24" customHeight="1" x14ac:dyDescent="0.45">
      <c r="A241" s="49"/>
    </row>
    <row r="242" spans="1:1" ht="24" customHeight="1" x14ac:dyDescent="0.45">
      <c r="A242" s="49"/>
    </row>
    <row r="243" spans="1:1" ht="24" customHeight="1" x14ac:dyDescent="0.45">
      <c r="A243" s="49"/>
    </row>
    <row r="244" spans="1:1" ht="24" customHeight="1" x14ac:dyDescent="0.45">
      <c r="A244" s="49"/>
    </row>
    <row r="245" spans="1:1" ht="24" customHeight="1" x14ac:dyDescent="0.45">
      <c r="A245" s="49"/>
    </row>
    <row r="246" spans="1:1" ht="24" customHeight="1" x14ac:dyDescent="0.45">
      <c r="A246" s="49"/>
    </row>
    <row r="247" spans="1:1" ht="24" customHeight="1" x14ac:dyDescent="0.45">
      <c r="A247" s="49"/>
    </row>
    <row r="248" spans="1:1" ht="24" customHeight="1" x14ac:dyDescent="0.45">
      <c r="A248" s="49"/>
    </row>
    <row r="249" spans="1:1" ht="24" customHeight="1" x14ac:dyDescent="0.45">
      <c r="A249" s="49"/>
    </row>
    <row r="250" spans="1:1" ht="24" customHeight="1" x14ac:dyDescent="0.45">
      <c r="A250" s="49"/>
    </row>
    <row r="251" spans="1:1" ht="24" customHeight="1" x14ac:dyDescent="0.45">
      <c r="A251" s="49"/>
    </row>
    <row r="252" spans="1:1" ht="24" customHeight="1" x14ac:dyDescent="0.45">
      <c r="A252" s="49"/>
    </row>
    <row r="253" spans="1:1" ht="24" customHeight="1" x14ac:dyDescent="0.45">
      <c r="A253" s="49"/>
    </row>
    <row r="254" spans="1:1" ht="24" customHeight="1" x14ac:dyDescent="0.45">
      <c r="A254" s="49"/>
    </row>
    <row r="255" spans="1:1" ht="24" customHeight="1" x14ac:dyDescent="0.45">
      <c r="A255" s="49"/>
    </row>
    <row r="256" spans="1:1" ht="24" customHeight="1" x14ac:dyDescent="0.45">
      <c r="A256" s="49"/>
    </row>
    <row r="257" spans="1:1" ht="24" customHeight="1" x14ac:dyDescent="0.45">
      <c r="A257" s="49"/>
    </row>
    <row r="258" spans="1:1" ht="24" customHeight="1" x14ac:dyDescent="0.45">
      <c r="A258" s="49"/>
    </row>
    <row r="259" spans="1:1" ht="24" customHeight="1" x14ac:dyDescent="0.45">
      <c r="A259" s="49"/>
    </row>
    <row r="260" spans="1:1" ht="24" customHeight="1" x14ac:dyDescent="0.45">
      <c r="A260" s="49"/>
    </row>
    <row r="261" spans="1:1" ht="24" customHeight="1" x14ac:dyDescent="0.45">
      <c r="A261" s="49"/>
    </row>
    <row r="262" spans="1:1" ht="24" customHeight="1" x14ac:dyDescent="0.45">
      <c r="A262" s="49"/>
    </row>
    <row r="263" spans="1:1" ht="24" customHeight="1" x14ac:dyDescent="0.45">
      <c r="A263" s="49"/>
    </row>
    <row r="264" spans="1:1" ht="24" customHeight="1" x14ac:dyDescent="0.45">
      <c r="A264" s="49"/>
    </row>
    <row r="265" spans="1:1" ht="24" customHeight="1" x14ac:dyDescent="0.45">
      <c r="A265" s="49"/>
    </row>
    <row r="266" spans="1:1" ht="24" customHeight="1" x14ac:dyDescent="0.45">
      <c r="A266" s="49"/>
    </row>
    <row r="267" spans="1:1" ht="24" customHeight="1" x14ac:dyDescent="0.45">
      <c r="A267" s="49"/>
    </row>
    <row r="268" spans="1:1" ht="24" customHeight="1" x14ac:dyDescent="0.45">
      <c r="A268" s="49"/>
    </row>
    <row r="269" spans="1:1" ht="24" customHeight="1" x14ac:dyDescent="0.45">
      <c r="A269" s="49"/>
    </row>
    <row r="270" spans="1:1" ht="24" customHeight="1" x14ac:dyDescent="0.45">
      <c r="A270" s="49"/>
    </row>
    <row r="271" spans="1:1" ht="24" customHeight="1" x14ac:dyDescent="0.45">
      <c r="A271" s="49"/>
    </row>
    <row r="272" spans="1:1" ht="24" customHeight="1" x14ac:dyDescent="0.45">
      <c r="A272" s="49"/>
    </row>
    <row r="273" spans="1:1" ht="24" customHeight="1" x14ac:dyDescent="0.45">
      <c r="A273" s="49"/>
    </row>
    <row r="274" spans="1:1" ht="24" customHeight="1" x14ac:dyDescent="0.45">
      <c r="A274" s="49"/>
    </row>
    <row r="275" spans="1:1" ht="24" customHeight="1" x14ac:dyDescent="0.45">
      <c r="A275" s="49"/>
    </row>
    <row r="276" spans="1:1" ht="24" customHeight="1" x14ac:dyDescent="0.45">
      <c r="A276" s="49"/>
    </row>
    <row r="277" spans="1:1" ht="24" customHeight="1" x14ac:dyDescent="0.45">
      <c r="A277" s="49"/>
    </row>
    <row r="278" spans="1:1" ht="24" customHeight="1" x14ac:dyDescent="0.45">
      <c r="A278" s="49"/>
    </row>
    <row r="279" spans="1:1" ht="24" customHeight="1" x14ac:dyDescent="0.45">
      <c r="A279" s="49"/>
    </row>
    <row r="280" spans="1:1" ht="24" customHeight="1" x14ac:dyDescent="0.45">
      <c r="A280" s="49"/>
    </row>
    <row r="282" spans="1:1" ht="24" customHeight="1" x14ac:dyDescent="0.45">
      <c r="A282" s="6"/>
    </row>
    <row r="283" spans="1:1" ht="24" customHeight="1" x14ac:dyDescent="0.45">
      <c r="A283" s="6"/>
    </row>
    <row r="284" spans="1:1" ht="24" customHeight="1" x14ac:dyDescent="0.45">
      <c r="A284" s="50"/>
    </row>
    <row r="285" spans="1:1" ht="24" customHeight="1" x14ac:dyDescent="0.45">
      <c r="A285" s="6"/>
    </row>
    <row r="286" spans="1:1" ht="24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G286"/>
  <sheetViews>
    <sheetView topLeftCell="A98" workbookViewId="0">
      <selection activeCell="A98" sqref="A1:XFD104857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4" customHeight="1" x14ac:dyDescent="0.45">
      <c r="A1" s="54" t="s">
        <v>0</v>
      </c>
      <c r="B1" s="54"/>
      <c r="C1" s="54"/>
      <c r="D1" s="54"/>
      <c r="E1" s="54"/>
      <c r="F1" s="54"/>
    </row>
    <row r="2" spans="1:7" ht="24" customHeight="1" x14ac:dyDescent="0.45">
      <c r="A2" s="55" t="s">
        <v>115</v>
      </c>
      <c r="B2" s="55"/>
      <c r="C2" s="55"/>
      <c r="D2" s="55"/>
      <c r="E2" s="55"/>
      <c r="F2" s="55"/>
    </row>
    <row r="3" spans="1:7" ht="24" customHeight="1" x14ac:dyDescent="0.2">
      <c r="A3" s="52"/>
      <c r="B3" s="52"/>
      <c r="C3" s="52"/>
      <c r="D3" s="52"/>
      <c r="E3" s="52"/>
      <c r="F3" s="52"/>
    </row>
    <row r="4" spans="1:7" ht="24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4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4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4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4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4" customHeight="1" x14ac:dyDescent="0.5">
      <c r="A9" s="7" t="s">
        <v>13</v>
      </c>
      <c r="B9" s="7">
        <v>10000000</v>
      </c>
      <c r="C9" s="7">
        <v>378938.49</v>
      </c>
      <c r="D9" s="7">
        <v>1690415.64</v>
      </c>
      <c r="E9" s="8" t="str">
        <f>IF(D9&gt;B9,"+","-")</f>
        <v>-</v>
      </c>
      <c r="F9" s="7">
        <f>ABS(D9-B9)</f>
        <v>8309584.3600000003</v>
      </c>
      <c r="G9" s="6"/>
    </row>
    <row r="10" spans="1:7" s="9" customFormat="1" ht="24" customHeight="1" x14ac:dyDescent="0.5">
      <c r="A10" s="7" t="s">
        <v>14</v>
      </c>
      <c r="B10" s="7">
        <v>1100000000</v>
      </c>
      <c r="C10" s="7">
        <v>165590871.06</v>
      </c>
      <c r="D10" s="7">
        <v>361768709.45999998</v>
      </c>
      <c r="E10" s="8" t="str">
        <f t="shared" ref="E10:E16" si="0">IF(D10&gt;B10,"+","-")</f>
        <v>-</v>
      </c>
      <c r="F10" s="7">
        <f t="shared" ref="F10:F16" si="1">ABS(D10-B10)</f>
        <v>738231290.53999996</v>
      </c>
      <c r="G10" s="6"/>
    </row>
    <row r="11" spans="1:7" ht="24" customHeight="1" x14ac:dyDescent="0.5">
      <c r="A11" s="7" t="s">
        <v>15</v>
      </c>
      <c r="B11" s="7">
        <v>1140000000</v>
      </c>
      <c r="C11" s="7">
        <v>117718748.25</v>
      </c>
      <c r="D11" s="7">
        <v>227045540.09999999</v>
      </c>
      <c r="E11" s="8" t="str">
        <f t="shared" si="0"/>
        <v>-</v>
      </c>
      <c r="F11" s="7">
        <f t="shared" si="1"/>
        <v>912954459.89999998</v>
      </c>
      <c r="G11" s="6"/>
    </row>
    <row r="12" spans="1:7" ht="24" customHeight="1" x14ac:dyDescent="0.5">
      <c r="A12" s="7" t="s">
        <v>16</v>
      </c>
      <c r="B12" s="7">
        <v>1000000</v>
      </c>
      <c r="C12" s="7">
        <v>77404</v>
      </c>
      <c r="D12" s="7">
        <v>324218</v>
      </c>
      <c r="E12" s="8" t="str">
        <f t="shared" si="0"/>
        <v>-</v>
      </c>
      <c r="F12" s="7">
        <f t="shared" si="1"/>
        <v>675782</v>
      </c>
      <c r="G12" s="6"/>
    </row>
    <row r="13" spans="1:7" ht="24" customHeight="1" x14ac:dyDescent="0.5">
      <c r="A13" s="7" t="s">
        <v>17</v>
      </c>
      <c r="B13" s="7">
        <v>225000000</v>
      </c>
      <c r="C13" s="7">
        <v>14524435.539999999</v>
      </c>
      <c r="D13" s="7">
        <v>72972595.049999997</v>
      </c>
      <c r="E13" s="8" t="str">
        <f t="shared" si="0"/>
        <v>-</v>
      </c>
      <c r="F13" s="7">
        <f t="shared" si="1"/>
        <v>152027404.94999999</v>
      </c>
      <c r="G13" s="6"/>
    </row>
    <row r="14" spans="1:7" ht="24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4" customHeight="1" x14ac:dyDescent="0.5">
      <c r="A15" s="7" t="s">
        <v>19</v>
      </c>
      <c r="B15" s="10">
        <v>7500000000</v>
      </c>
      <c r="C15" s="7">
        <v>1348164.71</v>
      </c>
      <c r="D15" s="7">
        <v>23152825.300000001</v>
      </c>
      <c r="E15" s="8" t="str">
        <f>IF(D15&gt;B15,"+","-")</f>
        <v>-</v>
      </c>
      <c r="F15" s="7">
        <f>ABS(D15-B15)</f>
        <v>7476847174.6999998</v>
      </c>
      <c r="G15" s="6"/>
    </row>
    <row r="16" spans="1:7" ht="24" customHeight="1" x14ac:dyDescent="0.5">
      <c r="A16" s="7" t="s">
        <v>20</v>
      </c>
      <c r="B16" s="11">
        <f>SUM(B9:B15)</f>
        <v>10000000000</v>
      </c>
      <c r="C16" s="11">
        <v>299638562.05000001</v>
      </c>
      <c r="D16" s="11">
        <v>686954303.54999995</v>
      </c>
      <c r="E16" s="12" t="str">
        <f t="shared" si="0"/>
        <v>-</v>
      </c>
      <c r="F16" s="11">
        <f t="shared" si="1"/>
        <v>9313045696.4500008</v>
      </c>
      <c r="G16" s="6"/>
    </row>
    <row r="17" spans="1:7" ht="24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4" customHeight="1" x14ac:dyDescent="0.5">
      <c r="A18" s="7" t="s">
        <v>22</v>
      </c>
      <c r="B18" s="13">
        <v>28200000000</v>
      </c>
      <c r="C18" s="7">
        <v>2670628029.4400001</v>
      </c>
      <c r="D18" s="7">
        <v>13637626120.790001</v>
      </c>
      <c r="E18" s="8" t="str">
        <f t="shared" ref="E18:E27" si="2">IF(D18&gt;B18,"+","-")</f>
        <v>-</v>
      </c>
      <c r="F18" s="7">
        <f t="shared" ref="F18:F27" si="3">ABS(D18-B18)</f>
        <v>14562373879.209999</v>
      </c>
      <c r="G18" s="6"/>
    </row>
    <row r="19" spans="1:7" ht="24" customHeight="1" x14ac:dyDescent="0.5">
      <c r="A19" s="7" t="s">
        <v>23</v>
      </c>
      <c r="B19" s="13">
        <v>13700000000</v>
      </c>
      <c r="C19" s="14">
        <v>792617716.35000002</v>
      </c>
      <c r="D19" s="7">
        <v>5016048850.8000002</v>
      </c>
      <c r="E19" s="15" t="str">
        <f t="shared" si="2"/>
        <v>-</v>
      </c>
      <c r="F19" s="7">
        <f t="shared" si="3"/>
        <v>8683951149.2000008</v>
      </c>
      <c r="G19" s="6"/>
    </row>
    <row r="20" spans="1:7" ht="24" customHeight="1" x14ac:dyDescent="0.5">
      <c r="A20" s="7" t="s">
        <v>24</v>
      </c>
      <c r="B20" s="13">
        <v>4800000000</v>
      </c>
      <c r="C20" s="14">
        <v>426126331.49000001</v>
      </c>
      <c r="D20" s="14">
        <v>1800817769.2</v>
      </c>
      <c r="E20" s="8" t="s">
        <v>8</v>
      </c>
      <c r="F20" s="7">
        <f t="shared" si="3"/>
        <v>2999182230.8000002</v>
      </c>
      <c r="G20" s="6"/>
    </row>
    <row r="21" spans="1:7" ht="24" customHeight="1" x14ac:dyDescent="0.5">
      <c r="A21" s="7" t="s">
        <v>25</v>
      </c>
      <c r="B21" s="16">
        <v>13300000000</v>
      </c>
      <c r="C21" s="14">
        <v>1123179427</v>
      </c>
      <c r="D21" s="17">
        <v>4730257810</v>
      </c>
      <c r="E21" s="8" t="str">
        <f t="shared" si="2"/>
        <v>-</v>
      </c>
      <c r="F21" s="7">
        <f t="shared" si="3"/>
        <v>8569742190</v>
      </c>
      <c r="G21" s="6"/>
    </row>
    <row r="22" spans="1:7" ht="24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4" customHeight="1" x14ac:dyDescent="0.5">
      <c r="A23" s="7" t="s">
        <v>27</v>
      </c>
      <c r="B23" s="13">
        <v>3850000000</v>
      </c>
      <c r="C23" s="7">
        <v>397227428.16000003</v>
      </c>
      <c r="D23" s="7">
        <v>1417929354.26</v>
      </c>
      <c r="E23" s="8" t="str">
        <f>IF(D23&gt;B23,"+","-")</f>
        <v>-</v>
      </c>
      <c r="F23" s="7">
        <f>ABS(D23-B23)</f>
        <v>2432070645.7399998</v>
      </c>
      <c r="G23" s="6"/>
    </row>
    <row r="24" spans="1:7" ht="24" customHeight="1" x14ac:dyDescent="0.5">
      <c r="A24" s="7" t="s">
        <v>28</v>
      </c>
      <c r="B24" s="7">
        <v>4800000</v>
      </c>
      <c r="C24" s="14">
        <v>470449.5</v>
      </c>
      <c r="D24" s="14">
        <v>1656462</v>
      </c>
      <c r="E24" s="8" t="s">
        <v>8</v>
      </c>
      <c r="F24" s="7">
        <f>ABS(D24-B24)</f>
        <v>3143538</v>
      </c>
      <c r="G24" s="6"/>
    </row>
    <row r="25" spans="1:7" ht="24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4" customHeight="1" x14ac:dyDescent="0.5">
      <c r="A26" s="7" t="s">
        <v>30</v>
      </c>
      <c r="B26" s="7">
        <v>145000000</v>
      </c>
      <c r="C26" s="7">
        <v>3218590</v>
      </c>
      <c r="D26" s="7">
        <v>11619740</v>
      </c>
      <c r="E26" s="8" t="str">
        <f>IF(D26&gt;B26,"+","-")</f>
        <v>-</v>
      </c>
      <c r="F26" s="7">
        <f>ABS(D26-B26)</f>
        <v>133380260</v>
      </c>
      <c r="G26" s="6"/>
    </row>
    <row r="27" spans="1:7" ht="24" customHeight="1" x14ac:dyDescent="0.5">
      <c r="A27" s="7" t="s">
        <v>31</v>
      </c>
      <c r="B27" s="21">
        <f>SUM(B18:B26)</f>
        <v>64000000000</v>
      </c>
      <c r="C27" s="21">
        <v>5413467971.9399996</v>
      </c>
      <c r="D27" s="21">
        <v>26615974607.049999</v>
      </c>
      <c r="E27" s="12" t="str">
        <f t="shared" si="2"/>
        <v>-</v>
      </c>
      <c r="F27" s="11">
        <f t="shared" si="3"/>
        <v>37384025392.949997</v>
      </c>
      <c r="G27" s="6"/>
    </row>
    <row r="28" spans="1:7" ht="24" customHeight="1" x14ac:dyDescent="0.5">
      <c r="A28" s="22" t="s">
        <v>32</v>
      </c>
      <c r="B28" s="23">
        <f>+B16+B27</f>
        <v>74000000000</v>
      </c>
      <c r="C28" s="23">
        <v>5713106533.9899998</v>
      </c>
      <c r="D28" s="23">
        <v>27302928910.599998</v>
      </c>
      <c r="E28" s="24" t="str">
        <f>IF(D28&gt;B28,"+","-")</f>
        <v>-</v>
      </c>
      <c r="F28" s="23">
        <f>ABS(D28-B28)</f>
        <v>46697071089.400002</v>
      </c>
      <c r="G28" s="6"/>
    </row>
    <row r="29" spans="1:7" ht="24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4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4" customHeight="1" x14ac:dyDescent="0.5">
      <c r="A31" s="7" t="s">
        <v>35</v>
      </c>
      <c r="B31" s="7">
        <v>800000000</v>
      </c>
      <c r="C31" s="7">
        <v>37483529</v>
      </c>
      <c r="D31" s="7">
        <v>189805200.77000001</v>
      </c>
      <c r="E31" s="8" t="str">
        <f t="shared" ref="E31:E38" si="4">IF(D31&gt;B31,"+","-")</f>
        <v>-</v>
      </c>
      <c r="F31" s="7">
        <f t="shared" ref="F31:F37" si="5">ABS(D31-B31)</f>
        <v>610194799.23000002</v>
      </c>
      <c r="G31" s="6"/>
    </row>
    <row r="32" spans="1:7" ht="24" customHeight="1" x14ac:dyDescent="0.5">
      <c r="A32" s="7" t="s">
        <v>36</v>
      </c>
      <c r="B32" s="7">
        <v>42700000</v>
      </c>
      <c r="C32" s="7">
        <v>2633550</v>
      </c>
      <c r="D32" s="7">
        <v>13092480</v>
      </c>
      <c r="E32" s="8" t="str">
        <f t="shared" si="4"/>
        <v>-</v>
      </c>
      <c r="F32" s="7">
        <f t="shared" si="5"/>
        <v>29607520</v>
      </c>
      <c r="G32" s="6"/>
    </row>
    <row r="33" spans="1:7" ht="24" customHeight="1" x14ac:dyDescent="0.5">
      <c r="A33" s="7" t="s">
        <v>37</v>
      </c>
      <c r="B33" s="7">
        <v>45000000</v>
      </c>
      <c r="C33" s="7">
        <v>3796537.9</v>
      </c>
      <c r="D33" s="7">
        <v>15192627.84</v>
      </c>
      <c r="E33" s="8" t="str">
        <f t="shared" si="4"/>
        <v>-</v>
      </c>
      <c r="F33" s="7">
        <f t="shared" si="5"/>
        <v>29807372.16</v>
      </c>
      <c r="G33" s="6"/>
    </row>
    <row r="34" spans="1:7" s="9" customFormat="1" ht="24" customHeight="1" x14ac:dyDescent="0.5">
      <c r="A34" s="7" t="s">
        <v>38</v>
      </c>
      <c r="B34" s="7">
        <v>60000000</v>
      </c>
      <c r="C34" s="7">
        <v>3635247.51</v>
      </c>
      <c r="D34" s="7">
        <v>17770164.219999999</v>
      </c>
      <c r="E34" s="8" t="str">
        <f t="shared" si="4"/>
        <v>-</v>
      </c>
      <c r="F34" s="7">
        <f t="shared" si="5"/>
        <v>42229835.780000001</v>
      </c>
      <c r="G34" s="6"/>
    </row>
    <row r="35" spans="1:7" ht="24" customHeight="1" x14ac:dyDescent="0.5">
      <c r="A35" s="7" t="s">
        <v>39</v>
      </c>
      <c r="B35" s="7">
        <v>10000</v>
      </c>
      <c r="C35" s="14">
        <v>600</v>
      </c>
      <c r="D35" s="14">
        <v>900</v>
      </c>
      <c r="E35" s="8" t="str">
        <f t="shared" si="4"/>
        <v>-</v>
      </c>
      <c r="F35" s="7">
        <v>9700</v>
      </c>
      <c r="G35" s="6"/>
    </row>
    <row r="36" spans="1:7" ht="24" customHeight="1" x14ac:dyDescent="0.5">
      <c r="A36" s="7" t="s">
        <v>40</v>
      </c>
      <c r="B36" s="7">
        <v>77000000</v>
      </c>
      <c r="C36" s="7">
        <v>49640</v>
      </c>
      <c r="D36" s="7">
        <v>381418</v>
      </c>
      <c r="E36" s="8" t="str">
        <f t="shared" si="4"/>
        <v>-</v>
      </c>
      <c r="F36" s="7">
        <f t="shared" si="5"/>
        <v>76618582</v>
      </c>
      <c r="G36" s="6"/>
    </row>
    <row r="37" spans="1:7" ht="24" customHeight="1" x14ac:dyDescent="0.5">
      <c r="A37" s="7" t="s">
        <v>41</v>
      </c>
      <c r="B37" s="25">
        <v>900000</v>
      </c>
      <c r="C37" s="7">
        <v>67820</v>
      </c>
      <c r="D37" s="7">
        <v>352720</v>
      </c>
      <c r="E37" s="8" t="str">
        <f t="shared" si="4"/>
        <v>-</v>
      </c>
      <c r="F37" s="7">
        <f t="shared" si="5"/>
        <v>547280</v>
      </c>
      <c r="G37" s="6"/>
    </row>
    <row r="38" spans="1:7" ht="24" customHeight="1" x14ac:dyDescent="0.5">
      <c r="A38" s="7" t="s">
        <v>42</v>
      </c>
      <c r="B38" s="25">
        <v>13000000</v>
      </c>
      <c r="C38" s="7">
        <v>724050</v>
      </c>
      <c r="D38" s="7">
        <v>3902800</v>
      </c>
      <c r="E38" s="8" t="str">
        <f t="shared" si="4"/>
        <v>-</v>
      </c>
      <c r="F38" s="7">
        <f>ABS(D38-B38)</f>
        <v>9097200</v>
      </c>
      <c r="G38" s="6"/>
    </row>
    <row r="39" spans="1:7" s="9" customFormat="1" ht="24" customHeight="1" x14ac:dyDescent="0.5">
      <c r="A39" s="7" t="s">
        <v>43</v>
      </c>
      <c r="B39" s="7">
        <v>310000</v>
      </c>
      <c r="C39" s="14" t="s">
        <v>8</v>
      </c>
      <c r="D39" s="14">
        <v>12500</v>
      </c>
      <c r="E39" s="8" t="s">
        <v>8</v>
      </c>
      <c r="F39" s="7">
        <f>ABS(D39-B39)</f>
        <v>297500</v>
      </c>
      <c r="G39" s="6"/>
    </row>
    <row r="40" spans="1:7" s="9" customFormat="1" ht="24" customHeight="1" x14ac:dyDescent="0.5">
      <c r="A40" s="7" t="s">
        <v>44</v>
      </c>
      <c r="B40" s="7">
        <v>80000</v>
      </c>
      <c r="C40" s="14">
        <v>1250</v>
      </c>
      <c r="D40" s="14">
        <v>16450</v>
      </c>
      <c r="E40" s="8" t="s">
        <v>8</v>
      </c>
      <c r="F40" s="7">
        <f t="shared" ref="F40:F55" si="6">ABS(D40-B40)</f>
        <v>63550</v>
      </c>
      <c r="G40" s="6"/>
    </row>
    <row r="41" spans="1:7" s="9" customFormat="1" ht="24" customHeight="1" x14ac:dyDescent="0.5">
      <c r="A41" s="7" t="s">
        <v>45</v>
      </c>
      <c r="B41" s="7">
        <v>42700000</v>
      </c>
      <c r="C41" s="14" t="s">
        <v>8</v>
      </c>
      <c r="D41" s="14">
        <f>+[1]ประจำเดือนรวมเช็คไม่ต้องคีย์!AB79</f>
        <v>0</v>
      </c>
      <c r="E41" s="8" t="s">
        <v>8</v>
      </c>
      <c r="F41" s="7">
        <f t="shared" si="6"/>
        <v>42700000</v>
      </c>
      <c r="G41" s="6"/>
    </row>
    <row r="42" spans="1:7" s="9" customFormat="1" ht="24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4" customHeight="1" x14ac:dyDescent="0.2">
      <c r="A43" s="23"/>
      <c r="B43" s="23"/>
      <c r="C43" s="23"/>
      <c r="D43" s="23"/>
      <c r="E43" s="24"/>
      <c r="F43" s="23"/>
      <c r="G43" s="6"/>
    </row>
    <row r="44" spans="1:7" ht="24" customHeight="1" x14ac:dyDescent="0.2">
      <c r="A44" s="17"/>
      <c r="B44" s="25"/>
      <c r="C44" s="17"/>
      <c r="D44" s="17"/>
      <c r="E44" s="26"/>
      <c r="F44" s="17"/>
      <c r="G44" s="6"/>
    </row>
    <row r="45" spans="1:7" ht="24" customHeight="1" x14ac:dyDescent="0.2">
      <c r="A45" s="52" t="s">
        <v>47</v>
      </c>
      <c r="B45" s="52"/>
      <c r="C45" s="52"/>
      <c r="D45" s="52"/>
      <c r="E45" s="52"/>
      <c r="F45" s="52"/>
      <c r="G45" s="6"/>
    </row>
    <row r="46" spans="1:7" ht="24" customHeight="1" x14ac:dyDescent="0.2">
      <c r="A46" s="52"/>
      <c r="B46" s="52"/>
      <c r="C46" s="52"/>
      <c r="D46" s="52"/>
      <c r="E46" s="52"/>
      <c r="F46" s="52"/>
      <c r="G46" s="6"/>
    </row>
    <row r="47" spans="1:7" s="9" customFormat="1" ht="24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4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4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4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si="6"/>
        <v>800000000</v>
      </c>
      <c r="G50" s="6"/>
    </row>
    <row r="51" spans="1:7" s="9" customFormat="1" ht="24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6"/>
        <v>115000000</v>
      </c>
      <c r="G51" s="6"/>
    </row>
    <row r="52" spans="1:7" s="9" customFormat="1" ht="24" customHeight="1" x14ac:dyDescent="0.5">
      <c r="A52" s="7" t="s">
        <v>52</v>
      </c>
      <c r="B52" s="7">
        <v>84000000</v>
      </c>
      <c r="C52" s="7">
        <v>10129800</v>
      </c>
      <c r="D52" s="7">
        <v>65530900</v>
      </c>
      <c r="E52" s="8" t="str">
        <f t="shared" si="7"/>
        <v>-</v>
      </c>
      <c r="F52" s="7">
        <f t="shared" si="6"/>
        <v>18469100</v>
      </c>
      <c r="G52" s="6"/>
    </row>
    <row r="53" spans="1:7" s="9" customFormat="1" ht="24" customHeight="1" x14ac:dyDescent="0.5">
      <c r="A53" s="7" t="s">
        <v>53</v>
      </c>
      <c r="B53" s="7">
        <v>300000</v>
      </c>
      <c r="C53" s="14" t="s">
        <v>8</v>
      </c>
      <c r="D53" s="14">
        <v>2417.25</v>
      </c>
      <c r="E53" s="8" t="s">
        <v>8</v>
      </c>
      <c r="F53" s="7">
        <v>299870.25</v>
      </c>
      <c r="G53" s="6"/>
    </row>
    <row r="54" spans="1:7" s="9" customFormat="1" ht="24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4" customHeight="1" x14ac:dyDescent="0.5">
      <c r="A55" s="7" t="s">
        <v>55</v>
      </c>
      <c r="B55" s="11">
        <f>SUM(B31:B42)+SUM(B49:B54)</f>
        <v>2214000000</v>
      </c>
      <c r="C55" s="11">
        <v>58522024.409999996</v>
      </c>
      <c r="D55" s="11">
        <v>306060578.07999998</v>
      </c>
      <c r="E55" s="12" t="str">
        <f t="shared" si="7"/>
        <v>-</v>
      </c>
      <c r="F55" s="11">
        <f t="shared" si="6"/>
        <v>1907939421.9200001</v>
      </c>
      <c r="G55" s="6"/>
    </row>
    <row r="56" spans="1:7" ht="24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4" customHeight="1" x14ac:dyDescent="0.5">
      <c r="A57" s="7" t="s">
        <v>57</v>
      </c>
      <c r="B57" s="7">
        <v>133000000</v>
      </c>
      <c r="C57" s="7">
        <v>67765</v>
      </c>
      <c r="D57" s="7">
        <v>3435136.4</v>
      </c>
      <c r="E57" s="8" t="str">
        <f>IF(D57&gt;B57,"+","-")</f>
        <v>-</v>
      </c>
      <c r="F57" s="7">
        <f>ABS(D57-B57)</f>
        <v>129564863.59999999</v>
      </c>
      <c r="G57" s="6"/>
    </row>
    <row r="58" spans="1:7" ht="24" customHeight="1" x14ac:dyDescent="0.5">
      <c r="A58" s="7" t="s">
        <v>58</v>
      </c>
      <c r="B58" s="7">
        <v>20000000</v>
      </c>
      <c r="C58" s="7">
        <v>13320</v>
      </c>
      <c r="D58" s="7">
        <v>599858</v>
      </c>
      <c r="E58" s="8" t="str">
        <f t="shared" ref="E58:E63" si="8">IF(D58&gt;B58,"+","-")</f>
        <v>-</v>
      </c>
      <c r="F58" s="7">
        <f t="shared" ref="F58:F65" si="9">ABS(D58-B58)</f>
        <v>19400142</v>
      </c>
      <c r="G58" s="6"/>
    </row>
    <row r="59" spans="1:7" ht="24" customHeight="1" x14ac:dyDescent="0.5">
      <c r="A59" s="7" t="s">
        <v>59</v>
      </c>
      <c r="B59" s="7">
        <v>200000</v>
      </c>
      <c r="C59" s="7">
        <v>12790</v>
      </c>
      <c r="D59" s="7">
        <v>57315</v>
      </c>
      <c r="E59" s="8" t="str">
        <f t="shared" si="8"/>
        <v>-</v>
      </c>
      <c r="F59" s="7">
        <f t="shared" si="9"/>
        <v>142685</v>
      </c>
      <c r="G59" s="6"/>
    </row>
    <row r="60" spans="1:7" ht="24" customHeight="1" x14ac:dyDescent="0.5">
      <c r="A60" s="7" t="s">
        <v>60</v>
      </c>
      <c r="B60" s="7">
        <v>2200000</v>
      </c>
      <c r="C60" s="14" t="s">
        <v>8</v>
      </c>
      <c r="D60" s="7">
        <v>57000</v>
      </c>
      <c r="E60" s="8" t="str">
        <f t="shared" si="8"/>
        <v>-</v>
      </c>
      <c r="F60" s="7">
        <f t="shared" si="9"/>
        <v>2143000</v>
      </c>
      <c r="G60" s="6"/>
    </row>
    <row r="61" spans="1:7" ht="24" customHeight="1" x14ac:dyDescent="0.5">
      <c r="A61" s="7" t="s">
        <v>61</v>
      </c>
      <c r="B61" s="7">
        <v>300000</v>
      </c>
      <c r="C61" s="7">
        <v>7800</v>
      </c>
      <c r="D61" s="7">
        <v>209500</v>
      </c>
      <c r="E61" s="8" t="str">
        <f t="shared" si="8"/>
        <v>-</v>
      </c>
      <c r="F61" s="7">
        <f t="shared" si="9"/>
        <v>90500</v>
      </c>
      <c r="G61" s="6"/>
    </row>
    <row r="62" spans="1:7" ht="24" customHeight="1" x14ac:dyDescent="0.5">
      <c r="A62" s="7" t="s">
        <v>62</v>
      </c>
      <c r="B62" s="7">
        <v>1300000</v>
      </c>
      <c r="C62" s="7">
        <v>4340</v>
      </c>
      <c r="D62" s="7">
        <v>82180</v>
      </c>
      <c r="E62" s="8" t="str">
        <f t="shared" si="8"/>
        <v>-</v>
      </c>
      <c r="F62" s="7">
        <f t="shared" si="9"/>
        <v>1217820</v>
      </c>
      <c r="G62" s="6"/>
    </row>
    <row r="63" spans="1:7" ht="24" customHeight="1" x14ac:dyDescent="0.5">
      <c r="A63" s="7" t="s">
        <v>63</v>
      </c>
      <c r="B63" s="7">
        <v>13000000</v>
      </c>
      <c r="C63" s="7">
        <v>13406</v>
      </c>
      <c r="D63" s="7">
        <v>444648</v>
      </c>
      <c r="E63" s="8" t="str">
        <f t="shared" si="8"/>
        <v>-</v>
      </c>
      <c r="F63" s="7">
        <f t="shared" si="9"/>
        <v>12555352</v>
      </c>
      <c r="G63" s="6"/>
    </row>
    <row r="64" spans="1:7" ht="24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4" customHeight="1" x14ac:dyDescent="0.5">
      <c r="A65" s="7" t="s">
        <v>65</v>
      </c>
      <c r="B65" s="11">
        <f>SUM(B57:B63)</f>
        <v>170000000</v>
      </c>
      <c r="C65" s="11">
        <v>42749</v>
      </c>
      <c r="D65" s="11">
        <v>4885637.4000000004</v>
      </c>
      <c r="E65" s="12" t="str">
        <f>IF(D65&gt;B65,"+","-")</f>
        <v>-</v>
      </c>
      <c r="F65" s="11">
        <f t="shared" si="9"/>
        <v>165114362.59999999</v>
      </c>
      <c r="G65" s="6"/>
    </row>
    <row r="66" spans="1:7" ht="24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4" customHeight="1" x14ac:dyDescent="0.5">
      <c r="A67" s="7" t="s">
        <v>67</v>
      </c>
      <c r="B67" s="7">
        <v>110000000</v>
      </c>
      <c r="C67" s="7">
        <v>8363476.7400000002</v>
      </c>
      <c r="D67" s="7">
        <v>35056863.740000002</v>
      </c>
      <c r="E67" s="8" t="str">
        <f>IF(D67&gt;B67,"+","-")</f>
        <v>-</v>
      </c>
      <c r="F67" s="7">
        <f>ABS(D67-B67)</f>
        <v>74943136.25999999</v>
      </c>
      <c r="G67" s="6"/>
    </row>
    <row r="68" spans="1:7" s="9" customFormat="1" ht="24" customHeight="1" x14ac:dyDescent="0.5">
      <c r="A68" s="7" t="s">
        <v>68</v>
      </c>
      <c r="B68" s="11">
        <f>+B67</f>
        <v>110000000</v>
      </c>
      <c r="C68" s="11">
        <f>C67</f>
        <v>8363476.7400000002</v>
      </c>
      <c r="D68" s="11">
        <f>D67</f>
        <v>35056863.740000002</v>
      </c>
      <c r="E68" s="12" t="str">
        <f t="shared" ref="E68:E82" si="10">IF(D68&gt;B68,"+","-")</f>
        <v>-</v>
      </c>
      <c r="F68" s="11">
        <f>ABS(D68-B68)</f>
        <v>74943136.25999999</v>
      </c>
      <c r="G68" s="6"/>
    </row>
    <row r="69" spans="1:7" ht="24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4" customHeight="1" x14ac:dyDescent="0.5">
      <c r="A70" s="7" t="s">
        <v>70</v>
      </c>
      <c r="B70" s="7">
        <v>15000000</v>
      </c>
      <c r="C70" s="7">
        <v>35038</v>
      </c>
      <c r="D70" s="7">
        <v>190406</v>
      </c>
      <c r="E70" s="8" t="str">
        <f t="shared" si="10"/>
        <v>-</v>
      </c>
      <c r="F70" s="7">
        <f t="shared" ref="F70:F83" si="11">ABS(D70-B70)</f>
        <v>14809594</v>
      </c>
      <c r="G70" s="6"/>
    </row>
    <row r="71" spans="1:7" ht="24" customHeight="1" x14ac:dyDescent="0.5">
      <c r="A71" s="7" t="s">
        <v>71</v>
      </c>
      <c r="B71" s="7">
        <v>500000</v>
      </c>
      <c r="C71" s="7">
        <v>36325</v>
      </c>
      <c r="D71" s="7">
        <v>126125</v>
      </c>
      <c r="E71" s="8" t="str">
        <f t="shared" si="10"/>
        <v>-</v>
      </c>
      <c r="F71" s="7">
        <f t="shared" si="11"/>
        <v>373875</v>
      </c>
      <c r="G71" s="6"/>
    </row>
    <row r="72" spans="1:7" s="9" customFormat="1" ht="24" customHeight="1" x14ac:dyDescent="0.5">
      <c r="A72" s="7" t="s">
        <v>72</v>
      </c>
      <c r="B72" s="7">
        <v>1000000</v>
      </c>
      <c r="C72" s="14">
        <v>14510</v>
      </c>
      <c r="D72" s="14">
        <v>34970</v>
      </c>
      <c r="E72" s="8" t="s">
        <v>8</v>
      </c>
      <c r="F72" s="7">
        <v>992180</v>
      </c>
      <c r="G72" s="6"/>
    </row>
    <row r="73" spans="1:7" ht="24" customHeight="1" x14ac:dyDescent="0.5">
      <c r="A73" s="7" t="s">
        <v>73</v>
      </c>
      <c r="B73" s="7">
        <v>4000000</v>
      </c>
      <c r="C73" s="7">
        <v>337515</v>
      </c>
      <c r="D73" s="7">
        <v>3520129</v>
      </c>
      <c r="E73" s="8" t="str">
        <f t="shared" si="10"/>
        <v>-</v>
      </c>
      <c r="F73" s="7">
        <f t="shared" si="11"/>
        <v>479871</v>
      </c>
      <c r="G73" s="6"/>
    </row>
    <row r="74" spans="1:7" ht="24" customHeight="1" x14ac:dyDescent="0.5">
      <c r="A74" s="7" t="s">
        <v>74</v>
      </c>
      <c r="B74" s="7">
        <v>4000000</v>
      </c>
      <c r="C74" s="14">
        <v>81050</v>
      </c>
      <c r="D74" s="7">
        <v>133700</v>
      </c>
      <c r="E74" s="8" t="str">
        <f t="shared" si="10"/>
        <v>-</v>
      </c>
      <c r="F74" s="7">
        <f t="shared" si="11"/>
        <v>3866300</v>
      </c>
      <c r="G74" s="6"/>
    </row>
    <row r="75" spans="1:7" ht="24" customHeight="1" x14ac:dyDescent="0.5">
      <c r="A75" s="7" t="s">
        <v>75</v>
      </c>
      <c r="B75" s="7">
        <v>80000</v>
      </c>
      <c r="C75" s="14" t="s">
        <v>8</v>
      </c>
      <c r="D75" s="14">
        <v>5000</v>
      </c>
      <c r="E75" s="8" t="s">
        <v>8</v>
      </c>
      <c r="F75" s="7">
        <f t="shared" si="11"/>
        <v>75000</v>
      </c>
      <c r="G75" s="6"/>
    </row>
    <row r="76" spans="1:7" ht="24" customHeight="1" x14ac:dyDescent="0.5">
      <c r="A76" s="7" t="s">
        <v>76</v>
      </c>
      <c r="B76" s="7">
        <v>6700000</v>
      </c>
      <c r="C76" s="7">
        <v>224100</v>
      </c>
      <c r="D76" s="7">
        <v>1006000</v>
      </c>
      <c r="E76" s="8" t="str">
        <f>IF(D76&gt;B76,"+","-")</f>
        <v>-</v>
      </c>
      <c r="F76" s="7">
        <f>ABS(D76-B76)</f>
        <v>5694000</v>
      </c>
      <c r="G76" s="6"/>
    </row>
    <row r="77" spans="1:7" s="9" customFormat="1" ht="24" customHeight="1" x14ac:dyDescent="0.5">
      <c r="A77" s="7" t="s">
        <v>77</v>
      </c>
      <c r="B77" s="7">
        <v>13000000</v>
      </c>
      <c r="C77" s="14">
        <v>805130</v>
      </c>
      <c r="D77" s="7">
        <v>4337420</v>
      </c>
      <c r="E77" s="8" t="str">
        <f>IF(D77&gt;B77,"+","-")</f>
        <v>-</v>
      </c>
      <c r="F77" s="7">
        <f>ABS(D77-B77)</f>
        <v>8662580</v>
      </c>
      <c r="G77" s="6"/>
    </row>
    <row r="78" spans="1:7" ht="24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10000</v>
      </c>
      <c r="G78" s="6"/>
    </row>
    <row r="79" spans="1:7" ht="24" customHeight="1" x14ac:dyDescent="0.5">
      <c r="A79" s="7" t="s">
        <v>79</v>
      </c>
      <c r="B79" s="7">
        <v>11500000</v>
      </c>
      <c r="C79" s="14">
        <v>457760</v>
      </c>
      <c r="D79" s="7">
        <v>3357390</v>
      </c>
      <c r="E79" s="8" t="str">
        <f t="shared" si="10"/>
        <v>-</v>
      </c>
      <c r="F79" s="7">
        <f t="shared" si="11"/>
        <v>8142610</v>
      </c>
      <c r="G79" s="6"/>
    </row>
    <row r="80" spans="1:7" ht="24" customHeight="1" x14ac:dyDescent="0.5">
      <c r="A80" s="7" t="s">
        <v>80</v>
      </c>
      <c r="B80" s="7">
        <v>150000</v>
      </c>
      <c r="C80" s="14">
        <v>7360</v>
      </c>
      <c r="D80" s="7">
        <v>44070</v>
      </c>
      <c r="E80" s="8" t="str">
        <f t="shared" si="10"/>
        <v>-</v>
      </c>
      <c r="F80" s="7">
        <f t="shared" si="11"/>
        <v>105930</v>
      </c>
      <c r="G80" s="6"/>
    </row>
    <row r="81" spans="1:7" ht="24" customHeight="1" x14ac:dyDescent="0.5">
      <c r="A81" s="7" t="s">
        <v>81</v>
      </c>
      <c r="B81" s="7">
        <v>60000</v>
      </c>
      <c r="C81" s="14">
        <v>30</v>
      </c>
      <c r="D81" s="7">
        <v>2900</v>
      </c>
      <c r="E81" s="8" t="str">
        <f t="shared" si="10"/>
        <v>-</v>
      </c>
      <c r="F81" s="7">
        <f t="shared" si="11"/>
        <v>57100</v>
      </c>
      <c r="G81" s="6"/>
    </row>
    <row r="82" spans="1:7" ht="24" customHeight="1" x14ac:dyDescent="0.5">
      <c r="A82" s="7" t="s">
        <v>82</v>
      </c>
      <c r="B82" s="11">
        <f>SUM(B70:B81)</f>
        <v>56000000</v>
      </c>
      <c r="C82" s="11">
        <v>1998818</v>
      </c>
      <c r="D82" s="11">
        <v>12758110</v>
      </c>
      <c r="E82" s="12" t="str">
        <f t="shared" si="10"/>
        <v>-</v>
      </c>
      <c r="F82" s="11">
        <f t="shared" si="11"/>
        <v>43241890</v>
      </c>
      <c r="G82" s="6"/>
    </row>
    <row r="83" spans="1:7" ht="24" customHeight="1" x14ac:dyDescent="0.5">
      <c r="A83" s="29" t="s">
        <v>83</v>
      </c>
      <c r="B83" s="23">
        <f>+B82+B68+B65+B55</f>
        <v>2550000000</v>
      </c>
      <c r="C83" s="23">
        <v>68841570.150000006</v>
      </c>
      <c r="D83" s="23">
        <v>358761189.22000003</v>
      </c>
      <c r="E83" s="24" t="str">
        <f>IF(D83&gt;B83,"+","-")</f>
        <v>-</v>
      </c>
      <c r="F83" s="11">
        <f t="shared" si="11"/>
        <v>2191238810.7799997</v>
      </c>
      <c r="G83" s="6"/>
    </row>
    <row r="84" spans="1:7" ht="24" customHeight="1" x14ac:dyDescent="0.2">
      <c r="A84" s="30"/>
      <c r="B84" s="17"/>
      <c r="C84" s="17"/>
      <c r="D84" s="17"/>
      <c r="E84" s="26"/>
      <c r="F84" s="17"/>
      <c r="G84" s="6"/>
    </row>
    <row r="85" spans="1:7" ht="24" customHeight="1" x14ac:dyDescent="0.2">
      <c r="A85" s="30"/>
      <c r="B85" s="17"/>
      <c r="C85" s="17"/>
      <c r="D85" s="17"/>
      <c r="E85" s="26"/>
      <c r="F85" s="17"/>
      <c r="G85" s="6"/>
    </row>
    <row r="86" spans="1:7" ht="24" customHeight="1" x14ac:dyDescent="0.2">
      <c r="A86" s="52" t="s">
        <v>84</v>
      </c>
      <c r="B86" s="52"/>
      <c r="C86" s="52"/>
      <c r="D86" s="52"/>
      <c r="E86" s="52"/>
      <c r="F86" s="52"/>
      <c r="G86" s="6"/>
    </row>
    <row r="87" spans="1:7" ht="24" customHeight="1" x14ac:dyDescent="0.2">
      <c r="A87" s="52"/>
      <c r="B87" s="52"/>
      <c r="C87" s="52"/>
      <c r="D87" s="52"/>
      <c r="E87" s="52"/>
      <c r="F87" s="52"/>
      <c r="G87" s="6"/>
    </row>
    <row r="88" spans="1:7" ht="24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4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4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4" customHeight="1" x14ac:dyDescent="0.5">
      <c r="A91" s="19" t="s">
        <v>86</v>
      </c>
      <c r="B91" s="7">
        <v>177000000</v>
      </c>
      <c r="C91" s="14">
        <v>7657450.5</v>
      </c>
      <c r="D91" s="7">
        <v>45584626.369999997</v>
      </c>
      <c r="E91" s="8" t="str">
        <f>IF(D91&gt;B91,"+","-")</f>
        <v>-</v>
      </c>
      <c r="F91" s="7">
        <f>ABS(D91-B91)</f>
        <v>131415373.63</v>
      </c>
      <c r="G91" s="6"/>
    </row>
    <row r="92" spans="1:7" ht="24" customHeight="1" x14ac:dyDescent="0.5">
      <c r="A92" s="19" t="s">
        <v>87</v>
      </c>
      <c r="B92" s="7">
        <v>22965000</v>
      </c>
      <c r="C92" s="14">
        <v>67500</v>
      </c>
      <c r="D92" s="7">
        <v>375120</v>
      </c>
      <c r="E92" s="8" t="str">
        <f>IF(D92&gt;B92,"+","-")</f>
        <v>-</v>
      </c>
      <c r="F92" s="7">
        <f>ABS(D92-B92)</f>
        <v>22589880</v>
      </c>
      <c r="G92" s="6"/>
    </row>
    <row r="93" spans="1:7" ht="24" customHeight="1" x14ac:dyDescent="0.5">
      <c r="A93" s="19" t="s">
        <v>88</v>
      </c>
      <c r="B93" s="7">
        <v>900000000</v>
      </c>
      <c r="C93" s="14">
        <v>36500044.380000003</v>
      </c>
      <c r="D93" s="7">
        <v>257555540.84999999</v>
      </c>
      <c r="E93" s="8" t="str">
        <f>IF(D93&gt;B93,"+","-")</f>
        <v>-</v>
      </c>
      <c r="F93" s="7">
        <f>ABS(D93-B93)</f>
        <v>642444459.14999998</v>
      </c>
      <c r="G93" s="6"/>
    </row>
    <row r="94" spans="1:7" ht="24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4" customHeight="1" x14ac:dyDescent="0.5">
      <c r="A95" s="32" t="s">
        <v>90</v>
      </c>
      <c r="B95" s="11">
        <v>1100000000</v>
      </c>
      <c r="C95" s="11">
        <v>44224994.880000003</v>
      </c>
      <c r="D95" s="11">
        <v>257555540.84999999</v>
      </c>
      <c r="E95" s="12" t="str">
        <f>IF(D95&gt;B95,"+","-")</f>
        <v>-</v>
      </c>
      <c r="F95" s="11">
        <f>ABS(D95-B95)</f>
        <v>842444459.14999998</v>
      </c>
      <c r="G95" s="6"/>
    </row>
    <row r="96" spans="1:7" ht="24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4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4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4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4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4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4" customHeight="1" x14ac:dyDescent="0.5">
      <c r="A102" s="19" t="s">
        <v>97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4" customHeight="1" x14ac:dyDescent="0.5">
      <c r="A103" s="19" t="s">
        <v>98</v>
      </c>
      <c r="B103" s="7">
        <v>220000000</v>
      </c>
      <c r="C103" s="7">
        <v>5156675.79</v>
      </c>
      <c r="D103" s="7">
        <v>69824255.620000005</v>
      </c>
      <c r="E103" s="51" t="s">
        <v>8</v>
      </c>
      <c r="F103" s="14">
        <f t="shared" si="12"/>
        <v>150175744.38</v>
      </c>
      <c r="G103" s="6"/>
    </row>
    <row r="104" spans="1:7" ht="24" customHeight="1" x14ac:dyDescent="0.5">
      <c r="A104" s="19" t="s">
        <v>99</v>
      </c>
      <c r="B104" s="7">
        <v>10000000</v>
      </c>
      <c r="C104" s="14" t="s">
        <v>8</v>
      </c>
      <c r="D104" s="7">
        <v>578900</v>
      </c>
      <c r="E104" s="8" t="str">
        <f>IF(D104&gt;B104,"+","-")</f>
        <v>-</v>
      </c>
      <c r="F104" s="14">
        <f t="shared" si="12"/>
        <v>9421100</v>
      </c>
      <c r="G104" s="6"/>
    </row>
    <row r="105" spans="1:7" ht="24" customHeight="1" x14ac:dyDescent="0.5">
      <c r="A105" s="19" t="s">
        <v>100</v>
      </c>
      <c r="B105" s="7">
        <v>960000000</v>
      </c>
      <c r="C105" s="7">
        <v>9860038.2899999991</v>
      </c>
      <c r="D105" s="7">
        <v>2556599324.0900002</v>
      </c>
      <c r="E105" s="8" t="str">
        <f>IF(D105&gt;B105,"+","-")</f>
        <v>+</v>
      </c>
      <c r="F105" s="14">
        <f t="shared" si="12"/>
        <v>1596599324.0900002</v>
      </c>
      <c r="G105" s="6"/>
    </row>
    <row r="106" spans="1:7" ht="24" customHeight="1" x14ac:dyDescent="0.5">
      <c r="A106" s="19" t="s">
        <v>101</v>
      </c>
      <c r="B106" s="7">
        <v>20000000</v>
      </c>
      <c r="C106" s="7">
        <v>621976.34</v>
      </c>
      <c r="D106" s="7">
        <v>2257905.66</v>
      </c>
      <c r="E106" s="8" t="str">
        <f t="shared" ref="E106:E110" si="13">IF(D106&gt;B106,"+","-")</f>
        <v>-</v>
      </c>
      <c r="F106" s="7">
        <f t="shared" si="12"/>
        <v>17742094.34</v>
      </c>
      <c r="G106" s="6"/>
    </row>
    <row r="107" spans="1:7" ht="24" customHeight="1" x14ac:dyDescent="0.5">
      <c r="A107" s="19" t="s">
        <v>102</v>
      </c>
      <c r="B107" s="7">
        <v>40000000</v>
      </c>
      <c r="C107" s="7">
        <v>1608515</v>
      </c>
      <c r="D107" s="7">
        <v>4755898</v>
      </c>
      <c r="E107" s="8" t="str">
        <f t="shared" si="13"/>
        <v>-</v>
      </c>
      <c r="F107" s="7">
        <f t="shared" si="12"/>
        <v>35244102</v>
      </c>
      <c r="G107" s="6"/>
    </row>
    <row r="108" spans="1:7" ht="24" customHeight="1" x14ac:dyDescent="0.5">
      <c r="A108" s="19" t="s">
        <v>103</v>
      </c>
      <c r="B108" s="7">
        <v>50000000</v>
      </c>
      <c r="C108" s="7">
        <v>279436.7</v>
      </c>
      <c r="D108" s="7">
        <v>5184032.6100000003</v>
      </c>
      <c r="E108" s="8" t="str">
        <f>IF(D108&gt;B108,"+","-")</f>
        <v>-</v>
      </c>
      <c r="F108" s="7">
        <f>ABS(D108-B108)</f>
        <v>44815967.390000001</v>
      </c>
      <c r="G108" s="6"/>
    </row>
    <row r="109" spans="1:7" ht="24" customHeight="1" x14ac:dyDescent="0.5">
      <c r="A109" s="38" t="s">
        <v>104</v>
      </c>
      <c r="B109" s="11">
        <v>1300000000</v>
      </c>
      <c r="C109" s="11">
        <v>17526642.120000001</v>
      </c>
      <c r="D109" s="11">
        <v>2639200315.98</v>
      </c>
      <c r="E109" s="12" t="str">
        <f t="shared" si="13"/>
        <v>+</v>
      </c>
      <c r="F109" s="11">
        <f t="shared" si="12"/>
        <v>1339200315.98</v>
      </c>
      <c r="G109" s="6"/>
    </row>
    <row r="110" spans="1:7" ht="24" customHeight="1" x14ac:dyDescent="0.5">
      <c r="A110" s="39" t="s">
        <v>105</v>
      </c>
      <c r="B110" s="11">
        <v>79000000000</v>
      </c>
      <c r="C110" s="11">
        <v>5843699741.1400003</v>
      </c>
      <c r="D110" s="11">
        <v>30558448956.650002</v>
      </c>
      <c r="E110" s="12" t="str">
        <f t="shared" si="13"/>
        <v>-</v>
      </c>
      <c r="F110" s="11">
        <f t="shared" si="12"/>
        <v>48441551043.349998</v>
      </c>
      <c r="G110" s="6"/>
    </row>
    <row r="111" spans="1:7" ht="24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4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4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4" customHeight="1" x14ac:dyDescent="0.5">
      <c r="A114" s="39" t="s">
        <v>109</v>
      </c>
      <c r="B114" s="11">
        <v>79000000000</v>
      </c>
      <c r="C114" s="11">
        <v>5843699741.1400003</v>
      </c>
      <c r="D114" s="11">
        <v>30558445956.650002</v>
      </c>
      <c r="E114" s="12" t="str">
        <f>IF(D114&gt;B114,"+","-")</f>
        <v>-</v>
      </c>
      <c r="F114" s="11">
        <f>ABS(D114-B114)</f>
        <v>48441554043.349998</v>
      </c>
    </row>
    <row r="115" spans="1:6" ht="24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9.25" x14ac:dyDescent="0.6">
      <c r="A116" s="45"/>
      <c r="B116" s="46"/>
      <c r="C116" s="6"/>
      <c r="E116" s="47"/>
      <c r="F116" s="48"/>
    </row>
    <row r="117" spans="1:6" ht="23.25" x14ac:dyDescent="0.5">
      <c r="A117" s="43"/>
      <c r="C117" s="46"/>
      <c r="D117" s="46"/>
      <c r="E117" s="47"/>
      <c r="F117" s="48"/>
    </row>
    <row r="118" spans="1:6" ht="23.25" x14ac:dyDescent="0.5">
      <c r="B118" s="46"/>
      <c r="E118" s="47"/>
      <c r="F118" s="48"/>
    </row>
    <row r="122" spans="1:6" x14ac:dyDescent="0.45">
      <c r="C122" s="46"/>
      <c r="D122" s="46"/>
    </row>
    <row r="196" spans="1:1" x14ac:dyDescent="0.45">
      <c r="A196" s="49"/>
    </row>
    <row r="197" spans="1:1" x14ac:dyDescent="0.45">
      <c r="A197" s="49"/>
    </row>
    <row r="198" spans="1:1" x14ac:dyDescent="0.45">
      <c r="A198" s="49"/>
    </row>
    <row r="199" spans="1:1" x14ac:dyDescent="0.45">
      <c r="A199" s="49"/>
    </row>
    <row r="200" spans="1:1" x14ac:dyDescent="0.45">
      <c r="A200" s="49"/>
    </row>
    <row r="201" spans="1:1" x14ac:dyDescent="0.45">
      <c r="A201" s="49"/>
    </row>
    <row r="202" spans="1:1" x14ac:dyDescent="0.45">
      <c r="A202" s="49"/>
    </row>
    <row r="203" spans="1:1" x14ac:dyDescent="0.45">
      <c r="A203" s="49"/>
    </row>
    <row r="204" spans="1:1" x14ac:dyDescent="0.45">
      <c r="A204" s="49"/>
    </row>
    <row r="205" spans="1:1" x14ac:dyDescent="0.45">
      <c r="A205" s="49"/>
    </row>
    <row r="206" spans="1:1" x14ac:dyDescent="0.45">
      <c r="A206" s="49"/>
    </row>
    <row r="207" spans="1:1" x14ac:dyDescent="0.45">
      <c r="A207" s="49"/>
    </row>
    <row r="208" spans="1:1" x14ac:dyDescent="0.45">
      <c r="A208" s="49"/>
    </row>
    <row r="209" spans="1:1" x14ac:dyDescent="0.45">
      <c r="A209" s="49"/>
    </row>
    <row r="210" spans="1:1" x14ac:dyDescent="0.45">
      <c r="A210" s="49"/>
    </row>
    <row r="211" spans="1:1" x14ac:dyDescent="0.45">
      <c r="A211" s="49"/>
    </row>
    <row r="212" spans="1:1" x14ac:dyDescent="0.45">
      <c r="A212" s="49"/>
    </row>
    <row r="213" spans="1:1" x14ac:dyDescent="0.45">
      <c r="A213" s="49"/>
    </row>
    <row r="214" spans="1:1" x14ac:dyDescent="0.45">
      <c r="A214" s="49"/>
    </row>
    <row r="215" spans="1:1" x14ac:dyDescent="0.45">
      <c r="A215" s="49"/>
    </row>
    <row r="216" spans="1:1" x14ac:dyDescent="0.45">
      <c r="A216" s="49"/>
    </row>
    <row r="217" spans="1:1" x14ac:dyDescent="0.45">
      <c r="A217" s="49"/>
    </row>
    <row r="218" spans="1:1" x14ac:dyDescent="0.45">
      <c r="A218" s="49"/>
    </row>
    <row r="219" spans="1:1" x14ac:dyDescent="0.45">
      <c r="A219" s="49"/>
    </row>
    <row r="220" spans="1:1" x14ac:dyDescent="0.45">
      <c r="A220" s="49"/>
    </row>
    <row r="221" spans="1:1" x14ac:dyDescent="0.45">
      <c r="A221" s="49"/>
    </row>
    <row r="222" spans="1:1" x14ac:dyDescent="0.45">
      <c r="A222" s="49"/>
    </row>
    <row r="223" spans="1:1" x14ac:dyDescent="0.45">
      <c r="A223" s="49"/>
    </row>
    <row r="224" spans="1:1" x14ac:dyDescent="0.45">
      <c r="A224" s="49"/>
    </row>
    <row r="225" spans="1:1" x14ac:dyDescent="0.45">
      <c r="A225" s="49"/>
    </row>
    <row r="226" spans="1:1" x14ac:dyDescent="0.45">
      <c r="A226" s="49"/>
    </row>
    <row r="227" spans="1:1" x14ac:dyDescent="0.45">
      <c r="A227" s="49"/>
    </row>
    <row r="228" spans="1:1" x14ac:dyDescent="0.45">
      <c r="A228" s="49"/>
    </row>
    <row r="229" spans="1:1" x14ac:dyDescent="0.45">
      <c r="A229" s="49"/>
    </row>
    <row r="230" spans="1:1" x14ac:dyDescent="0.45">
      <c r="A230" s="49"/>
    </row>
    <row r="231" spans="1:1" x14ac:dyDescent="0.45">
      <c r="A231" s="49"/>
    </row>
    <row r="232" spans="1:1" x14ac:dyDescent="0.45">
      <c r="A232" s="49"/>
    </row>
    <row r="233" spans="1:1" x14ac:dyDescent="0.45">
      <c r="A233" s="49"/>
    </row>
    <row r="234" spans="1:1" x14ac:dyDescent="0.45">
      <c r="A234" s="49"/>
    </row>
    <row r="235" spans="1:1" x14ac:dyDescent="0.45">
      <c r="A235" s="49"/>
    </row>
    <row r="236" spans="1:1" x14ac:dyDescent="0.45">
      <c r="A236" s="49"/>
    </row>
    <row r="237" spans="1:1" x14ac:dyDescent="0.45">
      <c r="A237" s="49"/>
    </row>
    <row r="238" spans="1:1" x14ac:dyDescent="0.45">
      <c r="A238" s="49"/>
    </row>
    <row r="239" spans="1:1" x14ac:dyDescent="0.45">
      <c r="A239" s="49"/>
    </row>
    <row r="240" spans="1:1" x14ac:dyDescent="0.45">
      <c r="A240" s="49"/>
    </row>
    <row r="241" spans="1:1" x14ac:dyDescent="0.45">
      <c r="A241" s="49"/>
    </row>
    <row r="242" spans="1:1" x14ac:dyDescent="0.45">
      <c r="A242" s="49"/>
    </row>
    <row r="243" spans="1:1" x14ac:dyDescent="0.45">
      <c r="A243" s="49"/>
    </row>
    <row r="244" spans="1:1" x14ac:dyDescent="0.45">
      <c r="A244" s="49"/>
    </row>
    <row r="245" spans="1:1" x14ac:dyDescent="0.45">
      <c r="A245" s="49"/>
    </row>
    <row r="246" spans="1:1" x14ac:dyDescent="0.45">
      <c r="A246" s="49"/>
    </row>
    <row r="247" spans="1:1" x14ac:dyDescent="0.45">
      <c r="A247" s="49"/>
    </row>
    <row r="248" spans="1:1" x14ac:dyDescent="0.45">
      <c r="A248" s="49"/>
    </row>
    <row r="249" spans="1:1" x14ac:dyDescent="0.45">
      <c r="A249" s="49"/>
    </row>
    <row r="250" spans="1:1" x14ac:dyDescent="0.45">
      <c r="A250" s="49"/>
    </row>
    <row r="251" spans="1:1" x14ac:dyDescent="0.45">
      <c r="A251" s="49"/>
    </row>
    <row r="252" spans="1:1" x14ac:dyDescent="0.45">
      <c r="A252" s="49"/>
    </row>
    <row r="253" spans="1:1" x14ac:dyDescent="0.45">
      <c r="A253" s="49"/>
    </row>
    <row r="254" spans="1:1" x14ac:dyDescent="0.45">
      <c r="A254" s="49"/>
    </row>
    <row r="255" spans="1:1" x14ac:dyDescent="0.45">
      <c r="A255" s="49"/>
    </row>
    <row r="256" spans="1:1" x14ac:dyDescent="0.45">
      <c r="A256" s="49"/>
    </row>
    <row r="257" spans="1:1" x14ac:dyDescent="0.45">
      <c r="A257" s="49"/>
    </row>
    <row r="258" spans="1:1" x14ac:dyDescent="0.45">
      <c r="A258" s="49"/>
    </row>
    <row r="259" spans="1:1" x14ac:dyDescent="0.45">
      <c r="A259" s="49"/>
    </row>
    <row r="260" spans="1:1" x14ac:dyDescent="0.45">
      <c r="A260" s="49"/>
    </row>
    <row r="261" spans="1:1" x14ac:dyDescent="0.45">
      <c r="A261" s="49"/>
    </row>
    <row r="262" spans="1:1" x14ac:dyDescent="0.45">
      <c r="A262" s="49"/>
    </row>
    <row r="263" spans="1:1" x14ac:dyDescent="0.45">
      <c r="A263" s="49"/>
    </row>
    <row r="264" spans="1:1" x14ac:dyDescent="0.45">
      <c r="A264" s="49"/>
    </row>
    <row r="265" spans="1:1" x14ac:dyDescent="0.45">
      <c r="A265" s="49"/>
    </row>
    <row r="266" spans="1:1" x14ac:dyDescent="0.45">
      <c r="A266" s="49"/>
    </row>
    <row r="267" spans="1:1" x14ac:dyDescent="0.45">
      <c r="A267" s="49"/>
    </row>
    <row r="268" spans="1:1" x14ac:dyDescent="0.45">
      <c r="A268" s="49"/>
    </row>
    <row r="269" spans="1:1" x14ac:dyDescent="0.45">
      <c r="A269" s="49"/>
    </row>
    <row r="270" spans="1:1" x14ac:dyDescent="0.45">
      <c r="A270" s="49"/>
    </row>
    <row r="271" spans="1:1" x14ac:dyDescent="0.45">
      <c r="A271" s="49"/>
    </row>
    <row r="272" spans="1:1" x14ac:dyDescent="0.45">
      <c r="A272" s="49"/>
    </row>
    <row r="273" spans="1:1" x14ac:dyDescent="0.45">
      <c r="A273" s="49"/>
    </row>
    <row r="274" spans="1:1" x14ac:dyDescent="0.45">
      <c r="A274" s="49"/>
    </row>
    <row r="275" spans="1:1" x14ac:dyDescent="0.45">
      <c r="A275" s="49"/>
    </row>
    <row r="276" spans="1:1" x14ac:dyDescent="0.45">
      <c r="A276" s="49"/>
    </row>
    <row r="277" spans="1:1" x14ac:dyDescent="0.45">
      <c r="A277" s="49"/>
    </row>
    <row r="278" spans="1:1" x14ac:dyDescent="0.45">
      <c r="A278" s="49"/>
    </row>
    <row r="279" spans="1:1" x14ac:dyDescent="0.45">
      <c r="A279" s="49"/>
    </row>
    <row r="280" spans="1:1" x14ac:dyDescent="0.45">
      <c r="A280" s="49"/>
    </row>
    <row r="282" spans="1:1" x14ac:dyDescent="0.45">
      <c r="A282" s="6"/>
    </row>
    <row r="283" spans="1:1" x14ac:dyDescent="0.45">
      <c r="A283" s="6"/>
    </row>
    <row r="284" spans="1:1" x14ac:dyDescent="0.45">
      <c r="A284" s="50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286"/>
  <sheetViews>
    <sheetView workbookViewId="0">
      <selection sqref="A1:XFD1048576"/>
    </sheetView>
  </sheetViews>
  <sheetFormatPr defaultRowHeight="20.100000000000001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0.100000000000001" customHeight="1" x14ac:dyDescent="0.45">
      <c r="A1" s="54" t="s">
        <v>0</v>
      </c>
      <c r="B1" s="54"/>
      <c r="C1" s="54"/>
      <c r="D1" s="54"/>
      <c r="E1" s="54"/>
      <c r="F1" s="54"/>
    </row>
    <row r="2" spans="1:7" ht="20.100000000000001" customHeight="1" x14ac:dyDescent="0.45">
      <c r="A2" s="55" t="s">
        <v>116</v>
      </c>
      <c r="B2" s="55"/>
      <c r="C2" s="55"/>
      <c r="D2" s="55"/>
      <c r="E2" s="55"/>
      <c r="F2" s="55"/>
    </row>
    <row r="3" spans="1:7" ht="20.100000000000001" customHeight="1" x14ac:dyDescent="0.2">
      <c r="A3" s="52"/>
      <c r="B3" s="52"/>
      <c r="C3" s="52"/>
      <c r="D3" s="52"/>
      <c r="E3" s="52"/>
      <c r="F3" s="52"/>
    </row>
    <row r="4" spans="1:7" ht="20.100000000000001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0.100000000000001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0.100000000000001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0.100000000000001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0.100000000000001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0.100000000000001" customHeight="1" x14ac:dyDescent="0.5">
      <c r="A9" s="7" t="s">
        <v>13</v>
      </c>
      <c r="B9" s="7">
        <v>10000000</v>
      </c>
      <c r="C9" s="7">
        <v>572687.13</v>
      </c>
      <c r="D9" s="7">
        <v>2263102.77</v>
      </c>
      <c r="E9" s="8" t="str">
        <f>IF(D9&gt;B9,"+","-")</f>
        <v>-</v>
      </c>
      <c r="F9" s="7">
        <f>ABS(D9-B9)</f>
        <v>7736897.2300000004</v>
      </c>
      <c r="G9" s="6"/>
    </row>
    <row r="10" spans="1:7" s="9" customFormat="1" ht="20.100000000000001" customHeight="1" x14ac:dyDescent="0.5">
      <c r="A10" s="7" t="s">
        <v>14</v>
      </c>
      <c r="B10" s="7">
        <v>1100000000</v>
      </c>
      <c r="C10" s="7">
        <v>71546890.129999995</v>
      </c>
      <c r="D10" s="7">
        <v>433315599.58999997</v>
      </c>
      <c r="E10" s="8" t="str">
        <f t="shared" ref="E10:E16" si="0">IF(D10&gt;B10,"+","-")</f>
        <v>-</v>
      </c>
      <c r="F10" s="7">
        <f t="shared" ref="F10:F16" si="1">ABS(D10-B10)</f>
        <v>666684400.41000009</v>
      </c>
      <c r="G10" s="6"/>
    </row>
    <row r="11" spans="1:7" ht="20.100000000000001" customHeight="1" x14ac:dyDescent="0.5">
      <c r="A11" s="7" t="s">
        <v>15</v>
      </c>
      <c r="B11" s="7">
        <v>1140000000</v>
      </c>
      <c r="C11" s="7">
        <v>276025663.08999997</v>
      </c>
      <c r="D11" s="7">
        <v>503071203.19</v>
      </c>
      <c r="E11" s="8" t="str">
        <f t="shared" si="0"/>
        <v>-</v>
      </c>
      <c r="F11" s="7">
        <f t="shared" si="1"/>
        <v>636928796.80999994</v>
      </c>
      <c r="G11" s="6"/>
    </row>
    <row r="12" spans="1:7" ht="20.100000000000001" customHeight="1" x14ac:dyDescent="0.5">
      <c r="A12" s="7" t="s">
        <v>16</v>
      </c>
      <c r="B12" s="7">
        <v>1000000</v>
      </c>
      <c r="C12" s="7">
        <v>86344</v>
      </c>
      <c r="D12" s="7">
        <v>410562</v>
      </c>
      <c r="E12" s="8" t="str">
        <f t="shared" si="0"/>
        <v>-</v>
      </c>
      <c r="F12" s="7">
        <f t="shared" si="1"/>
        <v>589438</v>
      </c>
      <c r="G12" s="6"/>
    </row>
    <row r="13" spans="1:7" ht="20.100000000000001" customHeight="1" x14ac:dyDescent="0.5">
      <c r="A13" s="7" t="s">
        <v>17</v>
      </c>
      <c r="B13" s="7">
        <v>225000000</v>
      </c>
      <c r="C13" s="7">
        <v>14026794.92</v>
      </c>
      <c r="D13" s="7">
        <v>86999389.969999999</v>
      </c>
      <c r="E13" s="8" t="str">
        <f t="shared" si="0"/>
        <v>-</v>
      </c>
      <c r="F13" s="7">
        <f t="shared" si="1"/>
        <v>138000610.03</v>
      </c>
      <c r="G13" s="6"/>
    </row>
    <row r="14" spans="1:7" ht="20.100000000000001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0.100000000000001" customHeight="1" x14ac:dyDescent="0.5">
      <c r="A15" s="7" t="s">
        <v>19</v>
      </c>
      <c r="B15" s="10">
        <v>7500000000</v>
      </c>
      <c r="C15" s="7">
        <v>26634664.719999999</v>
      </c>
      <c r="D15" s="7">
        <v>49787490.020000003</v>
      </c>
      <c r="E15" s="8" t="str">
        <f>IF(D15&gt;B15,"+","-")</f>
        <v>-</v>
      </c>
      <c r="F15" s="7">
        <f>ABS(D15-B15)</f>
        <v>7450212509.9799995</v>
      </c>
      <c r="G15" s="6"/>
    </row>
    <row r="16" spans="1:7" ht="20.100000000000001" customHeight="1" x14ac:dyDescent="0.5">
      <c r="A16" s="7" t="s">
        <v>20</v>
      </c>
      <c r="B16" s="11">
        <f>SUM(B9:B15)</f>
        <v>10000000000</v>
      </c>
      <c r="C16" s="11">
        <v>388893043</v>
      </c>
      <c r="D16" s="11">
        <v>1075847347.54</v>
      </c>
      <c r="E16" s="12" t="str">
        <f t="shared" si="0"/>
        <v>-</v>
      </c>
      <c r="F16" s="11">
        <f t="shared" si="1"/>
        <v>8924152652.4599991</v>
      </c>
      <c r="G16" s="6"/>
    </row>
    <row r="17" spans="1:7" ht="20.100000000000001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0.100000000000001" customHeight="1" x14ac:dyDescent="0.5">
      <c r="A18" s="7" t="s">
        <v>22</v>
      </c>
      <c r="B18" s="13">
        <v>28200000000</v>
      </c>
      <c r="C18" s="7">
        <v>3522004715</v>
      </c>
      <c r="D18" s="7">
        <v>17159630836.08</v>
      </c>
      <c r="E18" s="8" t="str">
        <f t="shared" ref="E18:E27" si="2">IF(D18&gt;B18,"+","-")</f>
        <v>-</v>
      </c>
      <c r="F18" s="7">
        <f t="shared" ref="F18:F27" si="3">ABS(D18-B18)</f>
        <v>11040369163.92</v>
      </c>
      <c r="G18" s="6"/>
    </row>
    <row r="19" spans="1:7" ht="20.100000000000001" customHeight="1" x14ac:dyDescent="0.5">
      <c r="A19" s="7" t="s">
        <v>23</v>
      </c>
      <c r="B19" s="13">
        <v>13700000000</v>
      </c>
      <c r="C19" s="14">
        <v>1832065605.0999999</v>
      </c>
      <c r="D19" s="7">
        <v>6848114455.8999996</v>
      </c>
      <c r="E19" s="15" t="str">
        <f t="shared" si="2"/>
        <v>-</v>
      </c>
      <c r="F19" s="7">
        <f t="shared" si="3"/>
        <v>6851885544.1000004</v>
      </c>
      <c r="G19" s="6"/>
    </row>
    <row r="20" spans="1:7" ht="20.100000000000001" customHeight="1" x14ac:dyDescent="0.5">
      <c r="A20" s="7" t="s">
        <v>24</v>
      </c>
      <c r="B20" s="13">
        <v>4800000000</v>
      </c>
      <c r="C20" s="14">
        <v>354522714.55000001</v>
      </c>
      <c r="D20" s="14">
        <v>2155340483.75</v>
      </c>
      <c r="E20" s="8" t="s">
        <v>8</v>
      </c>
      <c r="F20" s="7">
        <f t="shared" si="3"/>
        <v>2644659516.25</v>
      </c>
      <c r="G20" s="6"/>
    </row>
    <row r="21" spans="1:7" ht="20.100000000000001" customHeight="1" x14ac:dyDescent="0.5">
      <c r="A21" s="7" t="s">
        <v>25</v>
      </c>
      <c r="B21" s="16">
        <v>13300000000</v>
      </c>
      <c r="C21" s="14">
        <v>536602549</v>
      </c>
      <c r="D21" s="17">
        <v>5266860359</v>
      </c>
      <c r="E21" s="8" t="str">
        <f t="shared" si="2"/>
        <v>-</v>
      </c>
      <c r="F21" s="7">
        <f t="shared" si="3"/>
        <v>8033139641</v>
      </c>
      <c r="G21" s="6"/>
    </row>
    <row r="22" spans="1:7" ht="20.100000000000001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0.100000000000001" customHeight="1" x14ac:dyDescent="0.5">
      <c r="A23" s="7" t="s">
        <v>27</v>
      </c>
      <c r="B23" s="13">
        <v>3850000000</v>
      </c>
      <c r="C23" s="7">
        <v>255779016.75</v>
      </c>
      <c r="D23" s="7">
        <v>1673708371.01</v>
      </c>
      <c r="E23" s="8" t="str">
        <f>IF(D23&gt;B23,"+","-")</f>
        <v>-</v>
      </c>
      <c r="F23" s="7">
        <f>ABS(D23-B23)</f>
        <v>2176291628.9899998</v>
      </c>
      <c r="G23" s="6"/>
    </row>
    <row r="24" spans="1:7" ht="20.100000000000001" customHeight="1" x14ac:dyDescent="0.5">
      <c r="A24" s="7" t="s">
        <v>28</v>
      </c>
      <c r="B24" s="7">
        <v>4800000</v>
      </c>
      <c r="C24" s="14">
        <v>566673.36</v>
      </c>
      <c r="D24" s="14">
        <v>2223135.36</v>
      </c>
      <c r="E24" s="8" t="s">
        <v>8</v>
      </c>
      <c r="F24" s="7">
        <f>ABS(D24-B24)</f>
        <v>2576864.64</v>
      </c>
      <c r="G24" s="6"/>
    </row>
    <row r="25" spans="1:7" ht="20.100000000000001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0.100000000000001" customHeight="1" x14ac:dyDescent="0.5">
      <c r="A26" s="7" t="s">
        <v>30</v>
      </c>
      <c r="B26" s="7">
        <v>145000000</v>
      </c>
      <c r="C26" s="7">
        <v>4035650</v>
      </c>
      <c r="D26" s="7">
        <v>15655390</v>
      </c>
      <c r="E26" s="8" t="str">
        <f>IF(D26&gt;B26,"+","-")</f>
        <v>-</v>
      </c>
      <c r="F26" s="7">
        <f>ABS(D26-B26)</f>
        <v>129344610</v>
      </c>
      <c r="G26" s="6"/>
    </row>
    <row r="27" spans="1:7" ht="20.100000000000001" customHeight="1" x14ac:dyDescent="0.5">
      <c r="A27" s="7" t="s">
        <v>31</v>
      </c>
      <c r="B27" s="21">
        <f>SUM(B18:B26)</f>
        <v>64000000000</v>
      </c>
      <c r="C27" s="21">
        <v>6505576924.0500002</v>
      </c>
      <c r="D27" s="21">
        <v>33121551531.099998</v>
      </c>
      <c r="E27" s="12" t="str">
        <f t="shared" si="2"/>
        <v>-</v>
      </c>
      <c r="F27" s="11">
        <f t="shared" si="3"/>
        <v>30878448468.900002</v>
      </c>
      <c r="G27" s="6"/>
    </row>
    <row r="28" spans="1:7" ht="20.100000000000001" customHeight="1" x14ac:dyDescent="0.5">
      <c r="A28" s="22" t="s">
        <v>32</v>
      </c>
      <c r="B28" s="23">
        <f>+B16+B27</f>
        <v>74000000000</v>
      </c>
      <c r="C28" s="23">
        <v>6894469968.04</v>
      </c>
      <c r="D28" s="23">
        <v>34197398878.639999</v>
      </c>
      <c r="E28" s="24" t="str">
        <f>IF(D28&gt;B28,"+","-")</f>
        <v>-</v>
      </c>
      <c r="F28" s="23">
        <f>ABS(D28-B28)</f>
        <v>39802601121.360001</v>
      </c>
      <c r="G28" s="6"/>
    </row>
    <row r="29" spans="1:7" ht="20.100000000000001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0.100000000000001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0.100000000000001" customHeight="1" x14ac:dyDescent="0.5">
      <c r="A31" s="7" t="s">
        <v>35</v>
      </c>
      <c r="B31" s="7">
        <v>800000000</v>
      </c>
      <c r="C31" s="7">
        <v>46120092</v>
      </c>
      <c r="D31" s="7">
        <v>235925292.77000001</v>
      </c>
      <c r="E31" s="8" t="str">
        <f t="shared" ref="E31:E38" si="4">IF(D31&gt;B31,"+","-")</f>
        <v>-</v>
      </c>
      <c r="F31" s="7">
        <f t="shared" ref="F31:F37" si="5">ABS(D31-B31)</f>
        <v>564074707.23000002</v>
      </c>
      <c r="G31" s="6"/>
    </row>
    <row r="32" spans="1:7" ht="20.100000000000001" customHeight="1" x14ac:dyDescent="0.5">
      <c r="A32" s="7" t="s">
        <v>36</v>
      </c>
      <c r="B32" s="7">
        <v>42700000</v>
      </c>
      <c r="C32" s="7">
        <v>2637800</v>
      </c>
      <c r="D32" s="7">
        <v>15730280</v>
      </c>
      <c r="E32" s="8" t="str">
        <f t="shared" si="4"/>
        <v>-</v>
      </c>
      <c r="F32" s="7">
        <f t="shared" si="5"/>
        <v>26969720</v>
      </c>
      <c r="G32" s="6"/>
    </row>
    <row r="33" spans="1:7" ht="20.100000000000001" customHeight="1" x14ac:dyDescent="0.5">
      <c r="A33" s="7" t="s">
        <v>37</v>
      </c>
      <c r="B33" s="7">
        <v>45000000</v>
      </c>
      <c r="C33" s="7">
        <v>2398209.83</v>
      </c>
      <c r="D33" s="7">
        <v>17590837.670000002</v>
      </c>
      <c r="E33" s="8" t="str">
        <f t="shared" si="4"/>
        <v>-</v>
      </c>
      <c r="F33" s="7">
        <f t="shared" si="5"/>
        <v>27409162.329999998</v>
      </c>
      <c r="G33" s="6"/>
    </row>
    <row r="34" spans="1:7" s="9" customFormat="1" ht="20.100000000000001" customHeight="1" x14ac:dyDescent="0.5">
      <c r="A34" s="7" t="s">
        <v>38</v>
      </c>
      <c r="B34" s="7">
        <v>60000000</v>
      </c>
      <c r="C34" s="7">
        <v>3901087.49</v>
      </c>
      <c r="D34" s="7">
        <v>21671251.710000001</v>
      </c>
      <c r="E34" s="8" t="str">
        <f t="shared" si="4"/>
        <v>-</v>
      </c>
      <c r="F34" s="7">
        <f t="shared" si="5"/>
        <v>38328748.289999999</v>
      </c>
      <c r="G34" s="6"/>
    </row>
    <row r="35" spans="1:7" ht="20.100000000000001" customHeight="1" x14ac:dyDescent="0.5">
      <c r="A35" s="7" t="s">
        <v>39</v>
      </c>
      <c r="B35" s="7">
        <v>10000</v>
      </c>
      <c r="C35" s="14">
        <v>1000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0.100000000000001" customHeight="1" x14ac:dyDescent="0.5">
      <c r="A36" s="7" t="s">
        <v>40</v>
      </c>
      <c r="B36" s="7">
        <v>77000000</v>
      </c>
      <c r="C36" s="7">
        <v>6400</v>
      </c>
      <c r="D36" s="7">
        <v>387818</v>
      </c>
      <c r="E36" s="8" t="str">
        <f t="shared" si="4"/>
        <v>-</v>
      </c>
      <c r="F36" s="7">
        <f t="shared" si="5"/>
        <v>76612182</v>
      </c>
      <c r="G36" s="6"/>
    </row>
    <row r="37" spans="1:7" ht="20.100000000000001" customHeight="1" x14ac:dyDescent="0.5">
      <c r="A37" s="7" t="s">
        <v>41</v>
      </c>
      <c r="B37" s="25">
        <v>900000</v>
      </c>
      <c r="C37" s="7">
        <v>68394</v>
      </c>
      <c r="D37" s="7">
        <v>421114</v>
      </c>
      <c r="E37" s="8" t="str">
        <f t="shared" si="4"/>
        <v>-</v>
      </c>
      <c r="F37" s="7">
        <f t="shared" si="5"/>
        <v>478886</v>
      </c>
      <c r="G37" s="6"/>
    </row>
    <row r="38" spans="1:7" ht="20.100000000000001" customHeight="1" x14ac:dyDescent="0.5">
      <c r="A38" s="7" t="s">
        <v>42</v>
      </c>
      <c r="B38" s="25">
        <v>13000000</v>
      </c>
      <c r="C38" s="7">
        <v>852600</v>
      </c>
      <c r="D38" s="7">
        <v>4755400</v>
      </c>
      <c r="E38" s="8" t="str">
        <f t="shared" si="4"/>
        <v>-</v>
      </c>
      <c r="F38" s="7">
        <f>ABS(D38-B38)</f>
        <v>8244600</v>
      </c>
      <c r="G38" s="6"/>
    </row>
    <row r="39" spans="1:7" s="9" customFormat="1" ht="20.100000000000001" customHeight="1" x14ac:dyDescent="0.5">
      <c r="A39" s="7" t="s">
        <v>43</v>
      </c>
      <c r="B39" s="7">
        <v>310000</v>
      </c>
      <c r="C39" s="14">
        <v>12000</v>
      </c>
      <c r="D39" s="14">
        <v>24500</v>
      </c>
      <c r="E39" s="8" t="s">
        <v>8</v>
      </c>
      <c r="F39" s="7">
        <f t="shared" ref="F39:F40" si="6">ABS(D39-B39)</f>
        <v>285500</v>
      </c>
      <c r="G39" s="6"/>
    </row>
    <row r="40" spans="1:7" s="9" customFormat="1" ht="20.100000000000001" customHeight="1" x14ac:dyDescent="0.5">
      <c r="A40" s="7" t="s">
        <v>44</v>
      </c>
      <c r="B40" s="7">
        <v>80000</v>
      </c>
      <c r="C40" s="14">
        <v>1250</v>
      </c>
      <c r="D40" s="14">
        <v>17700</v>
      </c>
      <c r="E40" s="8" t="s">
        <v>8</v>
      </c>
      <c r="F40" s="7">
        <f t="shared" si="6"/>
        <v>62300</v>
      </c>
      <c r="G40" s="6"/>
    </row>
    <row r="41" spans="1:7" s="9" customFormat="1" ht="20.100000000000001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v>42700000</v>
      </c>
      <c r="G41" s="6"/>
    </row>
    <row r="42" spans="1:7" s="9" customFormat="1" ht="20.100000000000001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0.100000000000001" customHeight="1" x14ac:dyDescent="0.5">
      <c r="A43" s="23"/>
      <c r="B43" s="23"/>
      <c r="C43" s="23"/>
      <c r="D43" s="23"/>
      <c r="E43" s="24"/>
      <c r="F43" s="23"/>
      <c r="G43" s="6"/>
    </row>
    <row r="44" spans="1:7" ht="20.100000000000001" customHeight="1" x14ac:dyDescent="0.5">
      <c r="A44" s="17"/>
      <c r="B44" s="25"/>
      <c r="C44" s="17"/>
      <c r="D44" s="17"/>
      <c r="E44" s="26"/>
      <c r="F44" s="17"/>
      <c r="G44" s="6"/>
    </row>
    <row r="45" spans="1:7" ht="20.100000000000001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0.100000000000001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0.100000000000001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0.100000000000001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0.100000000000001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ref="F50:F55" si="8">ABS(D50-B50)</f>
        <v>800000000</v>
      </c>
      <c r="G50" s="6"/>
    </row>
    <row r="51" spans="1:7" s="9" customFormat="1" ht="20.100000000000001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8"/>
        <v>115000000</v>
      </c>
      <c r="G51" s="6"/>
    </row>
    <row r="52" spans="1:7" s="9" customFormat="1" ht="20.100000000000001" customHeight="1" x14ac:dyDescent="0.5">
      <c r="A52" s="7" t="s">
        <v>52</v>
      </c>
      <c r="B52" s="7">
        <v>84000000</v>
      </c>
      <c r="C52" s="7">
        <v>13511136</v>
      </c>
      <c r="D52" s="7">
        <v>79042036</v>
      </c>
      <c r="E52" s="8" t="str">
        <f t="shared" si="7"/>
        <v>-</v>
      </c>
      <c r="F52" s="7">
        <f t="shared" si="8"/>
        <v>4957964</v>
      </c>
      <c r="G52" s="6"/>
    </row>
    <row r="53" spans="1:7" s="9" customFormat="1" ht="20.100000000000001" customHeight="1" x14ac:dyDescent="0.5">
      <c r="A53" s="7" t="s">
        <v>53</v>
      </c>
      <c r="B53" s="7">
        <v>300000</v>
      </c>
      <c r="C53" s="14">
        <v>8138.25</v>
      </c>
      <c r="D53" s="14">
        <v>10555.5</v>
      </c>
      <c r="E53" s="8" t="s">
        <v>8</v>
      </c>
      <c r="F53" s="7">
        <v>299870.25</v>
      </c>
      <c r="G53" s="6"/>
    </row>
    <row r="54" spans="1:7" s="9" customFormat="1" ht="20.100000000000001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0.100000000000001" customHeight="1" x14ac:dyDescent="0.5">
      <c r="A55" s="7" t="s">
        <v>55</v>
      </c>
      <c r="B55" s="11">
        <f>SUM(B31:B42)+SUM(B49:B54)</f>
        <v>2214000000</v>
      </c>
      <c r="C55" s="11">
        <v>69518107.569999993</v>
      </c>
      <c r="D55" s="11">
        <v>375578685.64999998</v>
      </c>
      <c r="E55" s="12" t="str">
        <f t="shared" si="7"/>
        <v>-</v>
      </c>
      <c r="F55" s="11">
        <f t="shared" si="8"/>
        <v>1838421314.3499999</v>
      </c>
      <c r="G55" s="6"/>
    </row>
    <row r="56" spans="1:7" ht="20.100000000000001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0.100000000000001" customHeight="1" x14ac:dyDescent="0.5">
      <c r="A57" s="7" t="s">
        <v>57</v>
      </c>
      <c r="B57" s="7">
        <v>133000000</v>
      </c>
      <c r="C57" s="7">
        <v>132560</v>
      </c>
      <c r="D57" s="7">
        <v>3302576.4</v>
      </c>
      <c r="E57" s="8" t="str">
        <f>IF(D57&gt;B57,"+","-")</f>
        <v>-</v>
      </c>
      <c r="F57" s="7">
        <f>ABS(D57-B57)</f>
        <v>129697423.59999999</v>
      </c>
      <c r="G57" s="6"/>
    </row>
    <row r="58" spans="1:7" ht="20.100000000000001" customHeight="1" x14ac:dyDescent="0.5">
      <c r="A58" s="7" t="s">
        <v>58</v>
      </c>
      <c r="B58" s="7">
        <v>20000000</v>
      </c>
      <c r="C58" s="7">
        <v>36440</v>
      </c>
      <c r="D58" s="7">
        <v>563418</v>
      </c>
      <c r="E58" s="8" t="str">
        <f t="shared" ref="E58:E63" si="9">IF(D58&gt;B58,"+","-")</f>
        <v>-</v>
      </c>
      <c r="F58" s="7">
        <f t="shared" ref="F58:F65" si="10">ABS(D58-B58)</f>
        <v>19436582</v>
      </c>
      <c r="G58" s="6"/>
    </row>
    <row r="59" spans="1:7" ht="20.100000000000001" customHeight="1" x14ac:dyDescent="0.5">
      <c r="A59" s="7" t="s">
        <v>59</v>
      </c>
      <c r="B59" s="7">
        <v>200000</v>
      </c>
      <c r="C59" s="7">
        <v>15085</v>
      </c>
      <c r="D59" s="7">
        <v>72400</v>
      </c>
      <c r="E59" s="8" t="str">
        <f t="shared" si="9"/>
        <v>-</v>
      </c>
      <c r="F59" s="7">
        <f t="shared" si="10"/>
        <v>127600</v>
      </c>
      <c r="G59" s="6"/>
    </row>
    <row r="60" spans="1:7" ht="20.100000000000001" customHeight="1" x14ac:dyDescent="0.5">
      <c r="A60" s="7" t="s">
        <v>60</v>
      </c>
      <c r="B60" s="7">
        <v>2200000</v>
      </c>
      <c r="C60" s="14">
        <v>10000</v>
      </c>
      <c r="D60" s="7">
        <v>47000</v>
      </c>
      <c r="E60" s="8" t="str">
        <f t="shared" si="9"/>
        <v>-</v>
      </c>
      <c r="F60" s="7">
        <f t="shared" si="10"/>
        <v>2153000</v>
      </c>
      <c r="G60" s="6"/>
    </row>
    <row r="61" spans="1:7" ht="20.100000000000001" customHeight="1" x14ac:dyDescent="0.5">
      <c r="A61" s="7" t="s">
        <v>61</v>
      </c>
      <c r="B61" s="7">
        <v>300000</v>
      </c>
      <c r="C61" s="7">
        <v>12000</v>
      </c>
      <c r="D61" s="7">
        <v>221500</v>
      </c>
      <c r="E61" s="8" t="str">
        <f t="shared" si="9"/>
        <v>-</v>
      </c>
      <c r="F61" s="7">
        <f t="shared" si="10"/>
        <v>78500</v>
      </c>
      <c r="G61" s="6"/>
    </row>
    <row r="62" spans="1:7" ht="20.100000000000001" customHeight="1" x14ac:dyDescent="0.5">
      <c r="A62" s="7" t="s">
        <v>62</v>
      </c>
      <c r="B62" s="7">
        <v>1300000</v>
      </c>
      <c r="C62" s="7">
        <v>1120</v>
      </c>
      <c r="D62" s="7">
        <v>83300</v>
      </c>
      <c r="E62" s="8" t="str">
        <f t="shared" si="9"/>
        <v>-</v>
      </c>
      <c r="F62" s="7">
        <f t="shared" si="10"/>
        <v>1216700</v>
      </c>
      <c r="G62" s="6"/>
    </row>
    <row r="63" spans="1:7" ht="20.100000000000001" customHeight="1" x14ac:dyDescent="0.5">
      <c r="A63" s="7" t="s">
        <v>63</v>
      </c>
      <c r="B63" s="7">
        <v>13000000</v>
      </c>
      <c r="C63" s="7">
        <v>5945</v>
      </c>
      <c r="D63" s="7">
        <v>438703</v>
      </c>
      <c r="E63" s="8" t="str">
        <f t="shared" si="9"/>
        <v>-</v>
      </c>
      <c r="F63" s="7">
        <f t="shared" si="10"/>
        <v>12561297</v>
      </c>
      <c r="G63" s="6"/>
    </row>
    <row r="64" spans="1:7" ht="20.100000000000001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0.100000000000001" customHeight="1" x14ac:dyDescent="0.5">
      <c r="A65" s="7" t="s">
        <v>65</v>
      </c>
      <c r="B65" s="11">
        <f>SUM(B57:B63)</f>
        <v>170000000</v>
      </c>
      <c r="C65" s="11">
        <v>156740</v>
      </c>
      <c r="D65" s="11">
        <v>4728897.4000000004</v>
      </c>
      <c r="E65" s="12" t="str">
        <f>IF(D65&gt;B65,"+","-")</f>
        <v>-</v>
      </c>
      <c r="F65" s="11">
        <f t="shared" si="10"/>
        <v>165271102.59999999</v>
      </c>
      <c r="G65" s="6"/>
    </row>
    <row r="66" spans="1:7" ht="20.100000000000001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0.100000000000001" customHeight="1" x14ac:dyDescent="0.5">
      <c r="A67" s="7" t="s">
        <v>67</v>
      </c>
      <c r="B67" s="7">
        <v>110000000</v>
      </c>
      <c r="C67" s="7">
        <v>8532507</v>
      </c>
      <c r="D67" s="7">
        <v>43589370.740000002</v>
      </c>
      <c r="E67" s="8" t="str">
        <f>IF(D67&gt;B67,"+","-")</f>
        <v>-</v>
      </c>
      <c r="F67" s="7">
        <f>ABS(D67-B67)</f>
        <v>66410629.259999998</v>
      </c>
      <c r="G67" s="6"/>
    </row>
    <row r="68" spans="1:7" s="9" customFormat="1" ht="20.100000000000001" customHeight="1" x14ac:dyDescent="0.5">
      <c r="A68" s="7" t="s">
        <v>68</v>
      </c>
      <c r="B68" s="11">
        <f>+B67</f>
        <v>110000000</v>
      </c>
      <c r="C68" s="11">
        <f>C67</f>
        <v>8532507</v>
      </c>
      <c r="D68" s="11">
        <f>D67</f>
        <v>43589370.740000002</v>
      </c>
      <c r="E68" s="12" t="str">
        <f t="shared" ref="E68:E82" si="11">IF(D68&gt;B68,"+","-")</f>
        <v>-</v>
      </c>
      <c r="F68" s="11">
        <f>ABS(D68-B68)</f>
        <v>66410629.259999998</v>
      </c>
      <c r="G68" s="6"/>
    </row>
    <row r="69" spans="1:7" ht="20.100000000000001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0.100000000000001" customHeight="1" x14ac:dyDescent="0.5">
      <c r="A70" s="7" t="s">
        <v>70</v>
      </c>
      <c r="B70" s="7">
        <v>15000000</v>
      </c>
      <c r="C70" s="7">
        <v>50066</v>
      </c>
      <c r="D70" s="7">
        <v>240472</v>
      </c>
      <c r="E70" s="8" t="str">
        <f t="shared" si="11"/>
        <v>-</v>
      </c>
      <c r="F70" s="7">
        <f t="shared" ref="F70:F83" si="12">ABS(D70-B70)</f>
        <v>14759528</v>
      </c>
      <c r="G70" s="6"/>
    </row>
    <row r="71" spans="1:7" ht="20.100000000000001" customHeight="1" x14ac:dyDescent="0.5">
      <c r="A71" s="7" t="s">
        <v>71</v>
      </c>
      <c r="B71" s="7">
        <v>500000</v>
      </c>
      <c r="C71" s="7">
        <v>29200</v>
      </c>
      <c r="D71" s="7">
        <v>155325</v>
      </c>
      <c r="E71" s="8" t="str">
        <f t="shared" si="11"/>
        <v>-</v>
      </c>
      <c r="F71" s="7">
        <f t="shared" si="12"/>
        <v>344675</v>
      </c>
      <c r="G71" s="6"/>
    </row>
    <row r="72" spans="1:7" s="9" customFormat="1" ht="20.100000000000001" customHeight="1" x14ac:dyDescent="0.5">
      <c r="A72" s="7" t="s">
        <v>72</v>
      </c>
      <c r="B72" s="7">
        <v>1000000</v>
      </c>
      <c r="C72" s="14">
        <v>14700</v>
      </c>
      <c r="D72" s="14">
        <v>49670</v>
      </c>
      <c r="E72" s="8" t="s">
        <v>8</v>
      </c>
      <c r="F72" s="7">
        <v>950330</v>
      </c>
      <c r="G72" s="6"/>
    </row>
    <row r="73" spans="1:7" ht="20.100000000000001" customHeight="1" x14ac:dyDescent="0.5">
      <c r="A73" s="7" t="s">
        <v>73</v>
      </c>
      <c r="B73" s="7">
        <v>4000000</v>
      </c>
      <c r="C73" s="7">
        <v>471714</v>
      </c>
      <c r="D73" s="7">
        <v>3991843</v>
      </c>
      <c r="E73" s="8" t="str">
        <f t="shared" si="11"/>
        <v>-</v>
      </c>
      <c r="F73" s="7">
        <f t="shared" si="12"/>
        <v>8157</v>
      </c>
      <c r="G73" s="6"/>
    </row>
    <row r="74" spans="1:7" ht="20.100000000000001" customHeight="1" x14ac:dyDescent="0.5">
      <c r="A74" s="7" t="s">
        <v>74</v>
      </c>
      <c r="B74" s="7">
        <v>4000000</v>
      </c>
      <c r="C74" s="14">
        <v>53000</v>
      </c>
      <c r="D74" s="7">
        <v>186700</v>
      </c>
      <c r="E74" s="8" t="str">
        <f t="shared" si="11"/>
        <v>-</v>
      </c>
      <c r="F74" s="7">
        <f t="shared" si="12"/>
        <v>3813300</v>
      </c>
      <c r="G74" s="6"/>
    </row>
    <row r="75" spans="1:7" ht="20.100000000000001" customHeight="1" x14ac:dyDescent="0.5">
      <c r="A75" s="7" t="s">
        <v>75</v>
      </c>
      <c r="B75" s="7">
        <v>80000</v>
      </c>
      <c r="C75" s="14">
        <v>10000</v>
      </c>
      <c r="D75" s="14">
        <v>15000</v>
      </c>
      <c r="E75" s="8" t="s">
        <v>8</v>
      </c>
      <c r="F75" s="7">
        <f t="shared" si="12"/>
        <v>65000</v>
      </c>
      <c r="G75" s="6"/>
    </row>
    <row r="76" spans="1:7" ht="20.100000000000001" customHeight="1" x14ac:dyDescent="0.5">
      <c r="A76" s="7" t="s">
        <v>76</v>
      </c>
      <c r="B76" s="7">
        <v>6700000</v>
      </c>
      <c r="C76" s="7">
        <v>384050</v>
      </c>
      <c r="D76" s="7">
        <v>1390050</v>
      </c>
      <c r="E76" s="8" t="str">
        <f>IF(D76&gt;B76,"+","-")</f>
        <v>-</v>
      </c>
      <c r="F76" s="7">
        <f>ABS(D76-B76)</f>
        <v>5309950</v>
      </c>
      <c r="G76" s="6"/>
    </row>
    <row r="77" spans="1:7" s="9" customFormat="1" ht="20.100000000000001" customHeight="1" x14ac:dyDescent="0.5">
      <c r="A77" s="7" t="s">
        <v>77</v>
      </c>
      <c r="B77" s="7">
        <v>13000000</v>
      </c>
      <c r="C77" s="14">
        <v>1062800</v>
      </c>
      <c r="D77" s="7">
        <v>5400220</v>
      </c>
      <c r="E77" s="8" t="str">
        <f>IF(D77&gt;B77,"+","-")</f>
        <v>-</v>
      </c>
      <c r="F77" s="7">
        <f>ABS(D77-B77)</f>
        <v>7599780</v>
      </c>
      <c r="G77" s="6"/>
    </row>
    <row r="78" spans="1:7" ht="20.100000000000001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1"/>
        <v>-</v>
      </c>
      <c r="F78" s="7">
        <f t="shared" si="12"/>
        <v>10000</v>
      </c>
      <c r="G78" s="6"/>
    </row>
    <row r="79" spans="1:7" ht="20.100000000000001" customHeight="1" x14ac:dyDescent="0.5">
      <c r="A79" s="7" t="s">
        <v>79</v>
      </c>
      <c r="B79" s="7">
        <v>11500000</v>
      </c>
      <c r="C79" s="14">
        <v>1021500</v>
      </c>
      <c r="D79" s="7">
        <v>4378890</v>
      </c>
      <c r="E79" s="8" t="str">
        <f t="shared" si="11"/>
        <v>-</v>
      </c>
      <c r="F79" s="7">
        <f t="shared" si="12"/>
        <v>7121110</v>
      </c>
      <c r="G79" s="6"/>
    </row>
    <row r="80" spans="1:7" ht="20.100000000000001" customHeight="1" x14ac:dyDescent="0.5">
      <c r="A80" s="7" t="s">
        <v>80</v>
      </c>
      <c r="B80" s="7">
        <v>150000</v>
      </c>
      <c r="C80" s="14">
        <v>18735</v>
      </c>
      <c r="D80" s="7">
        <v>62805</v>
      </c>
      <c r="E80" s="8" t="str">
        <f t="shared" si="11"/>
        <v>-</v>
      </c>
      <c r="F80" s="7">
        <f t="shared" si="12"/>
        <v>87195</v>
      </c>
      <c r="G80" s="6"/>
    </row>
    <row r="81" spans="1:7" ht="20.100000000000001" customHeight="1" x14ac:dyDescent="0.5">
      <c r="A81" s="7" t="s">
        <v>81</v>
      </c>
      <c r="B81" s="7">
        <v>60000</v>
      </c>
      <c r="C81" s="14">
        <v>195</v>
      </c>
      <c r="D81" s="7">
        <v>3095</v>
      </c>
      <c r="E81" s="8" t="str">
        <f t="shared" si="11"/>
        <v>-</v>
      </c>
      <c r="F81" s="7">
        <f t="shared" si="12"/>
        <v>56905</v>
      </c>
      <c r="G81" s="6"/>
    </row>
    <row r="82" spans="1:7" ht="20.100000000000001" customHeight="1" x14ac:dyDescent="0.5">
      <c r="A82" s="7" t="s">
        <v>82</v>
      </c>
      <c r="B82" s="11">
        <f>SUM(B70:B81)</f>
        <v>56000000</v>
      </c>
      <c r="C82" s="11">
        <v>3115960</v>
      </c>
      <c r="D82" s="11">
        <v>15874070</v>
      </c>
      <c r="E82" s="12" t="str">
        <f t="shared" si="11"/>
        <v>-</v>
      </c>
      <c r="F82" s="11">
        <f t="shared" si="12"/>
        <v>40125930</v>
      </c>
      <c r="G82" s="6"/>
    </row>
    <row r="83" spans="1:7" ht="20.100000000000001" customHeight="1" x14ac:dyDescent="0.5">
      <c r="A83" s="29" t="s">
        <v>83</v>
      </c>
      <c r="B83" s="23">
        <f>+B82+B68+B65+B55</f>
        <v>2550000000</v>
      </c>
      <c r="C83" s="23">
        <v>81009834.569999993</v>
      </c>
      <c r="D83" s="23">
        <v>439771023.79000002</v>
      </c>
      <c r="E83" s="24" t="str">
        <f>IF(D83&gt;B83,"+","-")</f>
        <v>-</v>
      </c>
      <c r="F83" s="11">
        <f t="shared" si="12"/>
        <v>2110228976.21</v>
      </c>
      <c r="G83" s="6"/>
    </row>
    <row r="84" spans="1:7" ht="20.100000000000001" customHeight="1" x14ac:dyDescent="0.5">
      <c r="A84" s="30"/>
      <c r="B84" s="17"/>
      <c r="C84" s="17"/>
      <c r="D84" s="17"/>
      <c r="E84" s="26"/>
      <c r="F84" s="17"/>
      <c r="G84" s="6"/>
    </row>
    <row r="85" spans="1:7" ht="20.100000000000001" customHeight="1" x14ac:dyDescent="0.5">
      <c r="A85" s="30"/>
      <c r="B85" s="17"/>
      <c r="C85" s="17"/>
      <c r="D85" s="17"/>
      <c r="E85" s="26"/>
      <c r="F85" s="17"/>
      <c r="G85" s="6"/>
    </row>
    <row r="86" spans="1:7" ht="20.100000000000001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0.100000000000001" customHeight="1" x14ac:dyDescent="0.45">
      <c r="A87" s="52"/>
      <c r="B87" s="52"/>
      <c r="C87" s="52"/>
      <c r="D87" s="52"/>
      <c r="E87" s="52"/>
      <c r="F87" s="52"/>
      <c r="G87" s="6"/>
    </row>
    <row r="88" spans="1:7" ht="20.100000000000001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0.100000000000001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0.100000000000001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0.100000000000001" customHeight="1" x14ac:dyDescent="0.5">
      <c r="A91" s="19" t="s">
        <v>86</v>
      </c>
      <c r="B91" s="7">
        <v>177000000</v>
      </c>
      <c r="C91" s="14">
        <v>7841444.2199999997</v>
      </c>
      <c r="D91" s="7">
        <v>53426070.590000004</v>
      </c>
      <c r="E91" s="8" t="str">
        <f>IF(D91&gt;B91,"+","-")</f>
        <v>-</v>
      </c>
      <c r="F91" s="7">
        <f>ABS(D91-B91)</f>
        <v>123573929.41</v>
      </c>
      <c r="G91" s="6"/>
    </row>
    <row r="92" spans="1:7" ht="20.100000000000001" customHeight="1" x14ac:dyDescent="0.5">
      <c r="A92" s="19" t="s">
        <v>87</v>
      </c>
      <c r="B92" s="7">
        <v>22965000</v>
      </c>
      <c r="C92" s="14" t="s">
        <v>8</v>
      </c>
      <c r="D92" s="7">
        <v>375120</v>
      </c>
      <c r="E92" s="8" t="str">
        <f>IF(D92&gt;B92,"+","-")</f>
        <v>-</v>
      </c>
      <c r="F92" s="7">
        <f>ABS(D92-B92)</f>
        <v>22589880</v>
      </c>
      <c r="G92" s="6"/>
    </row>
    <row r="93" spans="1:7" ht="20.100000000000001" customHeight="1" x14ac:dyDescent="0.5">
      <c r="A93" s="19" t="s">
        <v>88</v>
      </c>
      <c r="B93" s="7">
        <v>900000000</v>
      </c>
      <c r="C93" s="14">
        <v>60386188.359999999</v>
      </c>
      <c r="D93" s="7">
        <v>271981982.83999997</v>
      </c>
      <c r="E93" s="8" t="str">
        <f>IF(D93&gt;B93,"+","-")</f>
        <v>-</v>
      </c>
      <c r="F93" s="7">
        <f>ABS(D93-B93)</f>
        <v>628018017.16000009</v>
      </c>
      <c r="G93" s="6"/>
    </row>
    <row r="94" spans="1:7" ht="20.100000000000001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0.100000000000001" customHeight="1" x14ac:dyDescent="0.5">
      <c r="A95" s="32" t="s">
        <v>90</v>
      </c>
      <c r="B95" s="11">
        <v>1100000000</v>
      </c>
      <c r="C95" s="11">
        <v>68227632.579999998</v>
      </c>
      <c r="D95" s="11">
        <v>325783173.43000001</v>
      </c>
      <c r="E95" s="12" t="str">
        <f>IF(D95&gt;B95,"+","-")</f>
        <v>-</v>
      </c>
      <c r="F95" s="11">
        <f>ABS(D95-B95)</f>
        <v>774216826.56999993</v>
      </c>
      <c r="G95" s="6"/>
    </row>
    <row r="96" spans="1:7" ht="20.100000000000001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0.100000000000001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0.100000000000001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0.100000000000001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0.100000000000001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0.100000000000001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0.100000000000001" customHeight="1" x14ac:dyDescent="0.5">
      <c r="A102" s="19" t="s">
        <v>97</v>
      </c>
      <c r="B102" s="4"/>
      <c r="C102" s="4"/>
      <c r="D102" s="4"/>
      <c r="E102" s="5"/>
      <c r="F102" s="14">
        <f t="shared" ref="F102:F110" si="13">ABS(D102-B102)</f>
        <v>0</v>
      </c>
      <c r="G102" s="6"/>
    </row>
    <row r="103" spans="1:7" ht="20.100000000000001" customHeight="1" x14ac:dyDescent="0.5">
      <c r="A103" s="19" t="s">
        <v>98</v>
      </c>
      <c r="B103" s="7">
        <v>220000000</v>
      </c>
      <c r="C103" s="7">
        <v>339796.74</v>
      </c>
      <c r="D103" s="7">
        <v>70164052.359999999</v>
      </c>
      <c r="E103" s="51" t="s">
        <v>8</v>
      </c>
      <c r="F103" s="14">
        <f t="shared" si="13"/>
        <v>149835947.63999999</v>
      </c>
      <c r="G103" s="6"/>
    </row>
    <row r="104" spans="1:7" ht="20.100000000000001" customHeight="1" x14ac:dyDescent="0.5">
      <c r="A104" s="19" t="s">
        <v>99</v>
      </c>
      <c r="B104" s="7">
        <v>10000000</v>
      </c>
      <c r="C104" s="14">
        <v>268300</v>
      </c>
      <c r="D104" s="7">
        <v>847200</v>
      </c>
      <c r="E104" s="8" t="str">
        <f>IF(D104&gt;B104,"+","-")</f>
        <v>-</v>
      </c>
      <c r="F104" s="14">
        <f t="shared" si="13"/>
        <v>9152800</v>
      </c>
      <c r="G104" s="6"/>
    </row>
    <row r="105" spans="1:7" ht="20.100000000000001" customHeight="1" x14ac:dyDescent="0.5">
      <c r="A105" s="19" t="s">
        <v>100</v>
      </c>
      <c r="B105" s="7">
        <v>960000000</v>
      </c>
      <c r="C105" s="7">
        <v>45103804.579999998</v>
      </c>
      <c r="D105" s="7">
        <v>2601703128.6700001</v>
      </c>
      <c r="E105" s="8" t="str">
        <f>IF(D105&gt;B105,"+","-")</f>
        <v>+</v>
      </c>
      <c r="F105" s="14">
        <f t="shared" si="13"/>
        <v>1641703128.6700001</v>
      </c>
      <c r="G105" s="6"/>
    </row>
    <row r="106" spans="1:7" ht="20.100000000000001" customHeight="1" x14ac:dyDescent="0.5">
      <c r="A106" s="19" t="s">
        <v>101</v>
      </c>
      <c r="B106" s="7">
        <v>20000000</v>
      </c>
      <c r="C106" s="7">
        <v>255268</v>
      </c>
      <c r="D106" s="7">
        <v>2513173.66</v>
      </c>
      <c r="E106" s="8" t="str">
        <f t="shared" ref="E106:E110" si="14">IF(D106&gt;B106,"+","-")</f>
        <v>-</v>
      </c>
      <c r="F106" s="7">
        <f t="shared" si="13"/>
        <v>17486826.34</v>
      </c>
      <c r="G106" s="6"/>
    </row>
    <row r="107" spans="1:7" ht="20.100000000000001" customHeight="1" x14ac:dyDescent="0.5">
      <c r="A107" s="19" t="s">
        <v>102</v>
      </c>
      <c r="B107" s="7">
        <v>40000000</v>
      </c>
      <c r="C107" s="7">
        <v>5989281</v>
      </c>
      <c r="D107" s="7">
        <v>10745179</v>
      </c>
      <c r="E107" s="8" t="str">
        <f t="shared" si="14"/>
        <v>-</v>
      </c>
      <c r="F107" s="7">
        <f t="shared" si="13"/>
        <v>29254821</v>
      </c>
      <c r="G107" s="6"/>
    </row>
    <row r="108" spans="1:7" ht="20.100000000000001" customHeight="1" x14ac:dyDescent="0.5">
      <c r="A108" s="19" t="s">
        <v>103</v>
      </c>
      <c r="B108" s="7">
        <v>50000000</v>
      </c>
      <c r="C108" s="7">
        <v>4903804.8099999996</v>
      </c>
      <c r="D108" s="7">
        <v>10087837.42</v>
      </c>
      <c r="E108" s="8" t="str">
        <f>IF(D108&gt;B108,"+","-")</f>
        <v>-</v>
      </c>
      <c r="F108" s="7">
        <f>ABS(D108-B108)</f>
        <v>39912162.579999998</v>
      </c>
      <c r="G108" s="6"/>
    </row>
    <row r="109" spans="1:7" ht="20.100000000000001" customHeight="1" x14ac:dyDescent="0.5">
      <c r="A109" s="38" t="s">
        <v>104</v>
      </c>
      <c r="B109" s="11">
        <v>1300000000</v>
      </c>
      <c r="C109" s="11">
        <v>56860255.130000003</v>
      </c>
      <c r="D109" s="11">
        <v>2696060571.1100001</v>
      </c>
      <c r="E109" s="12" t="str">
        <f t="shared" si="14"/>
        <v>+</v>
      </c>
      <c r="F109" s="11">
        <f t="shared" si="13"/>
        <v>1396060571.1100001</v>
      </c>
      <c r="G109" s="6"/>
    </row>
    <row r="110" spans="1:7" ht="20.100000000000001" customHeight="1" x14ac:dyDescent="0.5">
      <c r="A110" s="39" t="s">
        <v>105</v>
      </c>
      <c r="B110" s="11">
        <v>79000000000</v>
      </c>
      <c r="C110" s="11">
        <v>7100567690.3199997</v>
      </c>
      <c r="D110" s="11">
        <v>37659013646.970001</v>
      </c>
      <c r="E110" s="12" t="str">
        <f t="shared" si="14"/>
        <v>-</v>
      </c>
      <c r="F110" s="11">
        <f t="shared" si="13"/>
        <v>41340986353.029999</v>
      </c>
      <c r="G110" s="6"/>
    </row>
    <row r="111" spans="1:7" ht="20.100000000000001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0.100000000000001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0.100000000000001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0.100000000000001" customHeight="1" x14ac:dyDescent="0.5">
      <c r="A114" s="39" t="s">
        <v>109</v>
      </c>
      <c r="B114" s="11">
        <v>79000000000</v>
      </c>
      <c r="C114" s="11">
        <v>7100567690.3199997</v>
      </c>
      <c r="D114" s="11">
        <v>37659013646.970001</v>
      </c>
      <c r="E114" s="12" t="str">
        <f>IF(D114&gt;B114,"+","-")</f>
        <v>-</v>
      </c>
      <c r="F114" s="11">
        <f>ABS(D114-B114)</f>
        <v>41340986353.029999</v>
      </c>
    </row>
    <row r="115" spans="1:6" ht="20.100000000000001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0.100000000000001" customHeight="1" x14ac:dyDescent="0.6">
      <c r="A116" s="45"/>
      <c r="B116" s="46"/>
      <c r="C116" s="6"/>
      <c r="E116" s="47"/>
      <c r="F116" s="48"/>
    </row>
    <row r="117" spans="1:6" ht="20.100000000000001" customHeight="1" x14ac:dyDescent="0.5">
      <c r="A117" s="43"/>
      <c r="C117" s="46"/>
      <c r="D117" s="46"/>
      <c r="E117" s="47"/>
      <c r="F117" s="48"/>
    </row>
    <row r="118" spans="1:6" ht="20.100000000000001" customHeight="1" x14ac:dyDescent="0.5">
      <c r="B118" s="46"/>
      <c r="E118" s="47"/>
      <c r="F118" s="48"/>
    </row>
    <row r="122" spans="1:6" ht="20.100000000000001" customHeight="1" x14ac:dyDescent="0.45">
      <c r="C122" s="46"/>
      <c r="D122" s="46"/>
    </row>
    <row r="196" spans="1:1" ht="20.100000000000001" customHeight="1" x14ac:dyDescent="0.45">
      <c r="A196" s="49"/>
    </row>
    <row r="197" spans="1:1" ht="20.100000000000001" customHeight="1" x14ac:dyDescent="0.45">
      <c r="A197" s="49"/>
    </row>
    <row r="198" spans="1:1" ht="20.100000000000001" customHeight="1" x14ac:dyDescent="0.45">
      <c r="A198" s="49"/>
    </row>
    <row r="199" spans="1:1" ht="20.100000000000001" customHeight="1" x14ac:dyDescent="0.45">
      <c r="A199" s="49"/>
    </row>
    <row r="200" spans="1:1" ht="20.100000000000001" customHeight="1" x14ac:dyDescent="0.45">
      <c r="A200" s="49"/>
    </row>
    <row r="201" spans="1:1" ht="20.100000000000001" customHeight="1" x14ac:dyDescent="0.45">
      <c r="A201" s="49"/>
    </row>
    <row r="202" spans="1:1" ht="20.100000000000001" customHeight="1" x14ac:dyDescent="0.45">
      <c r="A202" s="49"/>
    </row>
    <row r="203" spans="1:1" ht="20.100000000000001" customHeight="1" x14ac:dyDescent="0.45">
      <c r="A203" s="49"/>
    </row>
    <row r="204" spans="1:1" ht="20.100000000000001" customHeight="1" x14ac:dyDescent="0.45">
      <c r="A204" s="49"/>
    </row>
    <row r="205" spans="1:1" ht="20.100000000000001" customHeight="1" x14ac:dyDescent="0.45">
      <c r="A205" s="49"/>
    </row>
    <row r="206" spans="1:1" ht="20.100000000000001" customHeight="1" x14ac:dyDescent="0.45">
      <c r="A206" s="49"/>
    </row>
    <row r="207" spans="1:1" ht="20.100000000000001" customHeight="1" x14ac:dyDescent="0.45">
      <c r="A207" s="49"/>
    </row>
    <row r="208" spans="1:1" ht="20.100000000000001" customHeight="1" x14ac:dyDescent="0.45">
      <c r="A208" s="49"/>
    </row>
    <row r="209" spans="1:1" ht="20.100000000000001" customHeight="1" x14ac:dyDescent="0.45">
      <c r="A209" s="49"/>
    </row>
    <row r="210" spans="1:1" ht="20.100000000000001" customHeight="1" x14ac:dyDescent="0.45">
      <c r="A210" s="49"/>
    </row>
    <row r="211" spans="1:1" ht="20.100000000000001" customHeight="1" x14ac:dyDescent="0.45">
      <c r="A211" s="49"/>
    </row>
    <row r="212" spans="1:1" ht="20.100000000000001" customHeight="1" x14ac:dyDescent="0.45">
      <c r="A212" s="49"/>
    </row>
    <row r="213" spans="1:1" ht="20.100000000000001" customHeight="1" x14ac:dyDescent="0.45">
      <c r="A213" s="49"/>
    </row>
    <row r="214" spans="1:1" ht="20.100000000000001" customHeight="1" x14ac:dyDescent="0.45">
      <c r="A214" s="49"/>
    </row>
    <row r="215" spans="1:1" ht="20.100000000000001" customHeight="1" x14ac:dyDescent="0.45">
      <c r="A215" s="49"/>
    </row>
    <row r="216" spans="1:1" ht="20.100000000000001" customHeight="1" x14ac:dyDescent="0.45">
      <c r="A216" s="49"/>
    </row>
    <row r="217" spans="1:1" ht="20.100000000000001" customHeight="1" x14ac:dyDescent="0.45">
      <c r="A217" s="49"/>
    </row>
    <row r="218" spans="1:1" ht="20.100000000000001" customHeight="1" x14ac:dyDescent="0.45">
      <c r="A218" s="49"/>
    </row>
    <row r="219" spans="1:1" ht="20.100000000000001" customHeight="1" x14ac:dyDescent="0.45">
      <c r="A219" s="49"/>
    </row>
    <row r="220" spans="1:1" ht="20.100000000000001" customHeight="1" x14ac:dyDescent="0.45">
      <c r="A220" s="49"/>
    </row>
    <row r="221" spans="1:1" ht="20.100000000000001" customHeight="1" x14ac:dyDescent="0.45">
      <c r="A221" s="49"/>
    </row>
    <row r="222" spans="1:1" ht="20.100000000000001" customHeight="1" x14ac:dyDescent="0.45">
      <c r="A222" s="49"/>
    </row>
    <row r="223" spans="1:1" ht="20.100000000000001" customHeight="1" x14ac:dyDescent="0.45">
      <c r="A223" s="49"/>
    </row>
    <row r="224" spans="1:1" ht="20.100000000000001" customHeight="1" x14ac:dyDescent="0.45">
      <c r="A224" s="49"/>
    </row>
    <row r="225" spans="1:1" ht="20.100000000000001" customHeight="1" x14ac:dyDescent="0.45">
      <c r="A225" s="49"/>
    </row>
    <row r="226" spans="1:1" ht="20.100000000000001" customHeight="1" x14ac:dyDescent="0.45">
      <c r="A226" s="49"/>
    </row>
    <row r="227" spans="1:1" ht="20.100000000000001" customHeight="1" x14ac:dyDescent="0.45">
      <c r="A227" s="49"/>
    </row>
    <row r="228" spans="1:1" ht="20.100000000000001" customHeight="1" x14ac:dyDescent="0.45">
      <c r="A228" s="49"/>
    </row>
    <row r="229" spans="1:1" ht="20.100000000000001" customHeight="1" x14ac:dyDescent="0.45">
      <c r="A229" s="49"/>
    </row>
    <row r="230" spans="1:1" ht="20.100000000000001" customHeight="1" x14ac:dyDescent="0.45">
      <c r="A230" s="49"/>
    </row>
    <row r="231" spans="1:1" ht="20.100000000000001" customHeight="1" x14ac:dyDescent="0.45">
      <c r="A231" s="49"/>
    </row>
    <row r="232" spans="1:1" ht="20.100000000000001" customHeight="1" x14ac:dyDescent="0.45">
      <c r="A232" s="49"/>
    </row>
    <row r="233" spans="1:1" ht="20.100000000000001" customHeight="1" x14ac:dyDescent="0.45">
      <c r="A233" s="49"/>
    </row>
    <row r="234" spans="1:1" ht="20.100000000000001" customHeight="1" x14ac:dyDescent="0.45">
      <c r="A234" s="49"/>
    </row>
    <row r="235" spans="1:1" ht="20.100000000000001" customHeight="1" x14ac:dyDescent="0.45">
      <c r="A235" s="49"/>
    </row>
    <row r="236" spans="1:1" ht="20.100000000000001" customHeight="1" x14ac:dyDescent="0.45">
      <c r="A236" s="49"/>
    </row>
    <row r="237" spans="1:1" ht="20.100000000000001" customHeight="1" x14ac:dyDescent="0.45">
      <c r="A237" s="49"/>
    </row>
    <row r="238" spans="1:1" ht="20.100000000000001" customHeight="1" x14ac:dyDescent="0.45">
      <c r="A238" s="49"/>
    </row>
    <row r="239" spans="1:1" ht="20.100000000000001" customHeight="1" x14ac:dyDescent="0.45">
      <c r="A239" s="49"/>
    </row>
    <row r="240" spans="1:1" ht="20.100000000000001" customHeight="1" x14ac:dyDescent="0.45">
      <c r="A240" s="49"/>
    </row>
    <row r="241" spans="1:1" ht="20.100000000000001" customHeight="1" x14ac:dyDescent="0.45">
      <c r="A241" s="49"/>
    </row>
    <row r="242" spans="1:1" ht="20.100000000000001" customHeight="1" x14ac:dyDescent="0.45">
      <c r="A242" s="49"/>
    </row>
    <row r="243" spans="1:1" ht="20.100000000000001" customHeight="1" x14ac:dyDescent="0.45">
      <c r="A243" s="49"/>
    </row>
    <row r="244" spans="1:1" ht="20.100000000000001" customHeight="1" x14ac:dyDescent="0.45">
      <c r="A244" s="49"/>
    </row>
    <row r="245" spans="1:1" ht="20.100000000000001" customHeight="1" x14ac:dyDescent="0.45">
      <c r="A245" s="49"/>
    </row>
    <row r="246" spans="1:1" ht="20.100000000000001" customHeight="1" x14ac:dyDescent="0.45">
      <c r="A246" s="49"/>
    </row>
    <row r="247" spans="1:1" ht="20.100000000000001" customHeight="1" x14ac:dyDescent="0.45">
      <c r="A247" s="49"/>
    </row>
    <row r="248" spans="1:1" ht="20.100000000000001" customHeight="1" x14ac:dyDescent="0.45">
      <c r="A248" s="49"/>
    </row>
    <row r="249" spans="1:1" ht="20.100000000000001" customHeight="1" x14ac:dyDescent="0.45">
      <c r="A249" s="49"/>
    </row>
    <row r="250" spans="1:1" ht="20.100000000000001" customHeight="1" x14ac:dyDescent="0.45">
      <c r="A250" s="49"/>
    </row>
    <row r="251" spans="1:1" ht="20.100000000000001" customHeight="1" x14ac:dyDescent="0.45">
      <c r="A251" s="49"/>
    </row>
    <row r="252" spans="1:1" ht="20.100000000000001" customHeight="1" x14ac:dyDescent="0.45">
      <c r="A252" s="49"/>
    </row>
    <row r="253" spans="1:1" ht="20.100000000000001" customHeight="1" x14ac:dyDescent="0.45">
      <c r="A253" s="49"/>
    </row>
    <row r="254" spans="1:1" ht="20.100000000000001" customHeight="1" x14ac:dyDescent="0.45">
      <c r="A254" s="49"/>
    </row>
    <row r="255" spans="1:1" ht="20.100000000000001" customHeight="1" x14ac:dyDescent="0.45">
      <c r="A255" s="49"/>
    </row>
    <row r="256" spans="1:1" ht="20.100000000000001" customHeight="1" x14ac:dyDescent="0.45">
      <c r="A256" s="49"/>
    </row>
    <row r="257" spans="1:1" ht="20.100000000000001" customHeight="1" x14ac:dyDescent="0.45">
      <c r="A257" s="49"/>
    </row>
    <row r="258" spans="1:1" ht="20.100000000000001" customHeight="1" x14ac:dyDescent="0.45">
      <c r="A258" s="49"/>
    </row>
    <row r="259" spans="1:1" ht="20.100000000000001" customHeight="1" x14ac:dyDescent="0.45">
      <c r="A259" s="49"/>
    </row>
    <row r="260" spans="1:1" ht="20.100000000000001" customHeight="1" x14ac:dyDescent="0.45">
      <c r="A260" s="49"/>
    </row>
    <row r="261" spans="1:1" ht="20.100000000000001" customHeight="1" x14ac:dyDescent="0.45">
      <c r="A261" s="49"/>
    </row>
    <row r="262" spans="1:1" ht="20.100000000000001" customHeight="1" x14ac:dyDescent="0.45">
      <c r="A262" s="49"/>
    </row>
    <row r="263" spans="1:1" ht="20.100000000000001" customHeight="1" x14ac:dyDescent="0.45">
      <c r="A263" s="49"/>
    </row>
    <row r="264" spans="1:1" ht="20.100000000000001" customHeight="1" x14ac:dyDescent="0.45">
      <c r="A264" s="49"/>
    </row>
    <row r="265" spans="1:1" ht="20.100000000000001" customHeight="1" x14ac:dyDescent="0.45">
      <c r="A265" s="49"/>
    </row>
    <row r="266" spans="1:1" ht="20.100000000000001" customHeight="1" x14ac:dyDescent="0.45">
      <c r="A266" s="49"/>
    </row>
    <row r="267" spans="1:1" ht="20.100000000000001" customHeight="1" x14ac:dyDescent="0.45">
      <c r="A267" s="49"/>
    </row>
    <row r="268" spans="1:1" ht="20.100000000000001" customHeight="1" x14ac:dyDescent="0.45">
      <c r="A268" s="49"/>
    </row>
    <row r="269" spans="1:1" ht="20.100000000000001" customHeight="1" x14ac:dyDescent="0.45">
      <c r="A269" s="49"/>
    </row>
    <row r="270" spans="1:1" ht="20.100000000000001" customHeight="1" x14ac:dyDescent="0.45">
      <c r="A270" s="49"/>
    </row>
    <row r="271" spans="1:1" ht="20.100000000000001" customHeight="1" x14ac:dyDescent="0.45">
      <c r="A271" s="49"/>
    </row>
    <row r="272" spans="1:1" ht="20.100000000000001" customHeight="1" x14ac:dyDescent="0.45">
      <c r="A272" s="49"/>
    </row>
    <row r="273" spans="1:1" ht="20.100000000000001" customHeight="1" x14ac:dyDescent="0.45">
      <c r="A273" s="49"/>
    </row>
    <row r="274" spans="1:1" ht="20.100000000000001" customHeight="1" x14ac:dyDescent="0.45">
      <c r="A274" s="49"/>
    </row>
    <row r="275" spans="1:1" ht="20.100000000000001" customHeight="1" x14ac:dyDescent="0.45">
      <c r="A275" s="49"/>
    </row>
    <row r="276" spans="1:1" ht="20.100000000000001" customHeight="1" x14ac:dyDescent="0.45">
      <c r="A276" s="49"/>
    </row>
    <row r="277" spans="1:1" ht="20.100000000000001" customHeight="1" x14ac:dyDescent="0.45">
      <c r="A277" s="49"/>
    </row>
    <row r="278" spans="1:1" ht="20.100000000000001" customHeight="1" x14ac:dyDescent="0.45">
      <c r="A278" s="49"/>
    </row>
    <row r="279" spans="1:1" ht="20.100000000000001" customHeight="1" x14ac:dyDescent="0.45">
      <c r="A279" s="49"/>
    </row>
    <row r="280" spans="1:1" ht="20.100000000000001" customHeight="1" x14ac:dyDescent="0.45">
      <c r="A280" s="49"/>
    </row>
    <row r="282" spans="1:1" ht="20.100000000000001" customHeight="1" x14ac:dyDescent="0.45">
      <c r="A282" s="6"/>
    </row>
    <row r="283" spans="1:1" ht="20.100000000000001" customHeight="1" x14ac:dyDescent="0.45">
      <c r="A283" s="6"/>
    </row>
    <row r="284" spans="1:1" ht="20.100000000000001" customHeight="1" x14ac:dyDescent="0.45">
      <c r="A284" s="50"/>
    </row>
    <row r="285" spans="1:1" ht="20.100000000000001" customHeight="1" x14ac:dyDescent="0.45">
      <c r="A285" s="6"/>
    </row>
    <row r="286" spans="1:1" ht="20.100000000000001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G286"/>
  <sheetViews>
    <sheetView workbookViewId="0">
      <selection activeCell="B14" sqref="B14"/>
    </sheetView>
  </sheetViews>
  <sheetFormatPr defaultRowHeight="20.100000000000001" customHeight="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0.100000000000001" customHeight="1" x14ac:dyDescent="0.45">
      <c r="A1" s="54" t="s">
        <v>0</v>
      </c>
      <c r="B1" s="54"/>
      <c r="C1" s="54"/>
      <c r="D1" s="54"/>
      <c r="E1" s="54"/>
      <c r="F1" s="54"/>
    </row>
    <row r="2" spans="1:7" ht="20.100000000000001" customHeight="1" x14ac:dyDescent="0.45">
      <c r="A2" s="55" t="s">
        <v>117</v>
      </c>
      <c r="B2" s="55"/>
      <c r="C2" s="55"/>
      <c r="D2" s="55"/>
      <c r="E2" s="55"/>
      <c r="F2" s="55"/>
    </row>
    <row r="3" spans="1:7" ht="20.100000000000001" customHeight="1" x14ac:dyDescent="0.2">
      <c r="A3" s="52"/>
      <c r="B3" s="52"/>
      <c r="C3" s="52"/>
      <c r="D3" s="52"/>
      <c r="E3" s="52"/>
      <c r="F3" s="52"/>
    </row>
    <row r="4" spans="1:7" ht="20.100000000000001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0.100000000000001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0.100000000000001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0.100000000000001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0.100000000000001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0.100000000000001" customHeight="1" x14ac:dyDescent="0.5">
      <c r="A9" s="7" t="s">
        <v>13</v>
      </c>
      <c r="B9" s="7">
        <v>10000000</v>
      </c>
      <c r="C9" s="7">
        <v>300363.33</v>
      </c>
      <c r="D9" s="7">
        <v>2563466.1</v>
      </c>
      <c r="E9" s="8" t="str">
        <f>IF(D9&gt;B9,"+","-")</f>
        <v>-</v>
      </c>
      <c r="F9" s="7">
        <f>ABS(D9-B9)</f>
        <v>7436533.9000000004</v>
      </c>
      <c r="G9" s="6"/>
    </row>
    <row r="10" spans="1:7" s="9" customFormat="1" ht="20.100000000000001" customHeight="1" x14ac:dyDescent="0.5">
      <c r="A10" s="7" t="s">
        <v>14</v>
      </c>
      <c r="B10" s="7">
        <v>1100000000</v>
      </c>
      <c r="C10" s="7">
        <v>32134660.219999999</v>
      </c>
      <c r="D10" s="7">
        <v>465450259.81</v>
      </c>
      <c r="E10" s="8" t="str">
        <f t="shared" ref="E10:E16" si="0">IF(D10&gt;B10,"+","-")</f>
        <v>-</v>
      </c>
      <c r="F10" s="7">
        <f t="shared" ref="F10:F16" si="1">ABS(D10-B10)</f>
        <v>634549740.19000006</v>
      </c>
      <c r="G10" s="6"/>
    </row>
    <row r="11" spans="1:7" ht="20.100000000000001" customHeight="1" x14ac:dyDescent="0.5">
      <c r="A11" s="7" t="s">
        <v>15</v>
      </c>
      <c r="B11" s="7">
        <v>1140000000</v>
      </c>
      <c r="C11" s="7">
        <v>193502484.00999999</v>
      </c>
      <c r="D11" s="7">
        <v>696573687.20000005</v>
      </c>
      <c r="E11" s="8" t="str">
        <f t="shared" si="0"/>
        <v>-</v>
      </c>
      <c r="F11" s="7">
        <f t="shared" si="1"/>
        <v>443426312.79999995</v>
      </c>
      <c r="G11" s="6"/>
    </row>
    <row r="12" spans="1:7" ht="20.100000000000001" customHeight="1" x14ac:dyDescent="0.5">
      <c r="A12" s="7" t="s">
        <v>16</v>
      </c>
      <c r="B12" s="7">
        <v>1000000</v>
      </c>
      <c r="C12" s="7">
        <v>69940</v>
      </c>
      <c r="D12" s="7">
        <v>480502</v>
      </c>
      <c r="E12" s="8" t="str">
        <f t="shared" si="0"/>
        <v>-</v>
      </c>
      <c r="F12" s="7">
        <f t="shared" si="1"/>
        <v>519498</v>
      </c>
      <c r="G12" s="6"/>
    </row>
    <row r="13" spans="1:7" ht="20.100000000000001" customHeight="1" x14ac:dyDescent="0.5">
      <c r="A13" s="7" t="s">
        <v>17</v>
      </c>
      <c r="B13" s="7">
        <v>225000000</v>
      </c>
      <c r="C13" s="7">
        <v>15223083.32</v>
      </c>
      <c r="D13" s="7">
        <v>102222473.29000001</v>
      </c>
      <c r="E13" s="8" t="str">
        <f t="shared" si="0"/>
        <v>-</v>
      </c>
      <c r="F13" s="7">
        <f t="shared" si="1"/>
        <v>122777526.70999999</v>
      </c>
      <c r="G13" s="6"/>
    </row>
    <row r="14" spans="1:7" ht="20.100000000000001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0.100000000000001" customHeight="1" x14ac:dyDescent="0.5">
      <c r="A15" s="7" t="s">
        <v>19</v>
      </c>
      <c r="B15" s="10">
        <v>7500000000</v>
      </c>
      <c r="C15" s="7">
        <v>99505678.109999999</v>
      </c>
      <c r="D15" s="7">
        <v>149293168.13</v>
      </c>
      <c r="E15" s="8" t="str">
        <f>IF(D15&gt;B15,"+","-")</f>
        <v>-</v>
      </c>
      <c r="F15" s="7">
        <f>ABS(D15-B15)</f>
        <v>7350706831.8699999</v>
      </c>
      <c r="G15" s="6"/>
    </row>
    <row r="16" spans="1:7" ht="20.100000000000001" customHeight="1" x14ac:dyDescent="0.5">
      <c r="A16" s="7" t="s">
        <v>20</v>
      </c>
      <c r="B16" s="11">
        <f>SUM(B9:B15)</f>
        <v>10000000000</v>
      </c>
      <c r="C16" s="11">
        <v>340736208.99000001</v>
      </c>
      <c r="D16" s="11">
        <v>1416583556.53</v>
      </c>
      <c r="E16" s="12" t="str">
        <f t="shared" si="0"/>
        <v>-</v>
      </c>
      <c r="F16" s="11">
        <f t="shared" si="1"/>
        <v>8583416443.4700003</v>
      </c>
      <c r="G16" s="6"/>
    </row>
    <row r="17" spans="1:7" ht="20.100000000000001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0.100000000000001" customHeight="1" x14ac:dyDescent="0.5">
      <c r="A18" s="7" t="s">
        <v>22</v>
      </c>
      <c r="B18" s="13">
        <v>28200000000</v>
      </c>
      <c r="C18" s="7">
        <v>463584202.70999998</v>
      </c>
      <c r="D18" s="7">
        <v>17623215038.790001</v>
      </c>
      <c r="E18" s="8" t="str">
        <f t="shared" ref="E18:E27" si="2">IF(D18&gt;B18,"+","-")</f>
        <v>-</v>
      </c>
      <c r="F18" s="7">
        <f t="shared" ref="F18:F27" si="3">ABS(D18-B18)</f>
        <v>10576784961.209999</v>
      </c>
      <c r="G18" s="6"/>
    </row>
    <row r="19" spans="1:7" ht="20.100000000000001" customHeight="1" x14ac:dyDescent="0.5">
      <c r="A19" s="7" t="s">
        <v>23</v>
      </c>
      <c r="B19" s="13">
        <v>13700000000</v>
      </c>
      <c r="C19" s="14" t="s">
        <v>8</v>
      </c>
      <c r="D19" s="7">
        <v>6848114455.8999996</v>
      </c>
      <c r="E19" s="15" t="str">
        <f t="shared" si="2"/>
        <v>-</v>
      </c>
      <c r="F19" s="7">
        <f t="shared" si="3"/>
        <v>6851885544.1000004</v>
      </c>
      <c r="G19" s="6"/>
    </row>
    <row r="20" spans="1:7" ht="20.100000000000001" customHeight="1" x14ac:dyDescent="0.5">
      <c r="A20" s="7" t="s">
        <v>24</v>
      </c>
      <c r="B20" s="13">
        <v>4800000000</v>
      </c>
      <c r="C20" s="14" t="s">
        <v>8</v>
      </c>
      <c r="D20" s="14">
        <v>2155340483.75</v>
      </c>
      <c r="E20" s="8" t="s">
        <v>8</v>
      </c>
      <c r="F20" s="7">
        <f t="shared" si="3"/>
        <v>2644659516.25</v>
      </c>
      <c r="G20" s="6"/>
    </row>
    <row r="21" spans="1:7" ht="20.100000000000001" customHeight="1" x14ac:dyDescent="0.5">
      <c r="A21" s="7" t="s">
        <v>25</v>
      </c>
      <c r="B21" s="16">
        <v>13300000000</v>
      </c>
      <c r="C21" s="14">
        <v>577920375</v>
      </c>
      <c r="D21" s="17">
        <v>5844780734</v>
      </c>
      <c r="E21" s="8" t="str">
        <f t="shared" si="2"/>
        <v>-</v>
      </c>
      <c r="F21" s="7">
        <f t="shared" si="3"/>
        <v>7455219266</v>
      </c>
      <c r="G21" s="6"/>
    </row>
    <row r="22" spans="1:7" ht="20.100000000000001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0.100000000000001" customHeight="1" x14ac:dyDescent="0.5">
      <c r="A23" s="7" t="s">
        <v>27</v>
      </c>
      <c r="B23" s="13">
        <v>3850000000</v>
      </c>
      <c r="C23" s="7">
        <v>240209648.24000001</v>
      </c>
      <c r="D23" s="7">
        <v>1913918019.25</v>
      </c>
      <c r="E23" s="8" t="str">
        <f>IF(D23&gt;B23,"+","-")</f>
        <v>-</v>
      </c>
      <c r="F23" s="7">
        <f>ABS(D23-B23)</f>
        <v>1936081980.75</v>
      </c>
      <c r="G23" s="6"/>
    </row>
    <row r="24" spans="1:7" ht="20.100000000000001" customHeight="1" x14ac:dyDescent="0.5">
      <c r="A24" s="7" t="s">
        <v>28</v>
      </c>
      <c r="B24" s="7">
        <v>4800000</v>
      </c>
      <c r="C24" s="14">
        <v>30276.5</v>
      </c>
      <c r="D24" s="14">
        <v>2253411.86</v>
      </c>
      <c r="E24" s="8" t="s">
        <v>8</v>
      </c>
      <c r="F24" s="7">
        <f>ABS(D24-B24)</f>
        <v>2546588.14</v>
      </c>
      <c r="G24" s="6"/>
    </row>
    <row r="25" spans="1:7" ht="20.100000000000001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0.100000000000001" customHeight="1" x14ac:dyDescent="0.5">
      <c r="A26" s="7" t="s">
        <v>30</v>
      </c>
      <c r="B26" s="7">
        <v>145000000</v>
      </c>
      <c r="C26" s="7">
        <v>2215500</v>
      </c>
      <c r="D26" s="7">
        <v>17870890</v>
      </c>
      <c r="E26" s="8" t="str">
        <f>IF(D26&gt;B26,"+","-")</f>
        <v>-</v>
      </c>
      <c r="F26" s="7">
        <f>ABS(D26-B26)</f>
        <v>127129110</v>
      </c>
      <c r="G26" s="6"/>
    </row>
    <row r="27" spans="1:7" ht="20.100000000000001" customHeight="1" x14ac:dyDescent="0.5">
      <c r="A27" s="7" t="s">
        <v>31</v>
      </c>
      <c r="B27" s="21">
        <f>SUM(B18:B26)</f>
        <v>64000000000</v>
      </c>
      <c r="C27" s="21">
        <v>1283960002.45</v>
      </c>
      <c r="D27" s="21">
        <v>34405511533.550003</v>
      </c>
      <c r="E27" s="12" t="str">
        <f t="shared" si="2"/>
        <v>-</v>
      </c>
      <c r="F27" s="11">
        <f t="shared" si="3"/>
        <v>29594488466.449997</v>
      </c>
      <c r="G27" s="6"/>
    </row>
    <row r="28" spans="1:7" ht="20.100000000000001" customHeight="1" x14ac:dyDescent="0.5">
      <c r="A28" s="22" t="s">
        <v>32</v>
      </c>
      <c r="B28" s="23">
        <f>+B16+B27</f>
        <v>74000000000</v>
      </c>
      <c r="C28" s="23">
        <v>1624696211.4400001</v>
      </c>
      <c r="D28" s="23">
        <v>35822095090.080002</v>
      </c>
      <c r="E28" s="24" t="str">
        <f>IF(D28&gt;B28,"+","-")</f>
        <v>-</v>
      </c>
      <c r="F28" s="23">
        <f>ABS(D28-B28)</f>
        <v>38177904909.919998</v>
      </c>
      <c r="G28" s="6"/>
    </row>
    <row r="29" spans="1:7" ht="20.100000000000001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0.100000000000001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0.100000000000001" customHeight="1" x14ac:dyDescent="0.5">
      <c r="A31" s="7" t="s">
        <v>35</v>
      </c>
      <c r="B31" s="7">
        <v>800000000</v>
      </c>
      <c r="C31" s="7">
        <v>37266931</v>
      </c>
      <c r="D31" s="7">
        <v>273192223.76999998</v>
      </c>
      <c r="E31" s="8" t="str">
        <f t="shared" ref="E31:E38" si="4">IF(D31&gt;B31,"+","-")</f>
        <v>-</v>
      </c>
      <c r="F31" s="7">
        <f t="shared" ref="F31:F37" si="5">ABS(D31-B31)</f>
        <v>526807776.23000002</v>
      </c>
      <c r="G31" s="6"/>
    </row>
    <row r="32" spans="1:7" ht="20.100000000000001" customHeight="1" x14ac:dyDescent="0.5">
      <c r="A32" s="7" t="s">
        <v>36</v>
      </c>
      <c r="B32" s="7">
        <v>42700000</v>
      </c>
      <c r="C32" s="7">
        <v>2272430</v>
      </c>
      <c r="D32" s="7">
        <v>18002710</v>
      </c>
      <c r="E32" s="8" t="str">
        <f t="shared" si="4"/>
        <v>-</v>
      </c>
      <c r="F32" s="7">
        <f t="shared" si="5"/>
        <v>24697290</v>
      </c>
      <c r="G32" s="6"/>
    </row>
    <row r="33" spans="1:7" ht="20.100000000000001" customHeight="1" x14ac:dyDescent="0.5">
      <c r="A33" s="7" t="s">
        <v>37</v>
      </c>
      <c r="B33" s="7">
        <v>45000000</v>
      </c>
      <c r="C33" s="7">
        <v>2801055.7</v>
      </c>
      <c r="D33" s="7">
        <v>20391893.370000001</v>
      </c>
      <c r="E33" s="8" t="str">
        <f t="shared" si="4"/>
        <v>-</v>
      </c>
      <c r="F33" s="7">
        <f t="shared" si="5"/>
        <v>24608106.629999999</v>
      </c>
      <c r="G33" s="6"/>
    </row>
    <row r="34" spans="1:7" s="9" customFormat="1" ht="20.100000000000001" customHeight="1" x14ac:dyDescent="0.5">
      <c r="A34" s="7" t="s">
        <v>38</v>
      </c>
      <c r="B34" s="7">
        <v>60000000</v>
      </c>
      <c r="C34" s="7">
        <v>3446055.86</v>
      </c>
      <c r="D34" s="7">
        <v>25117307.57</v>
      </c>
      <c r="E34" s="8" t="str">
        <f t="shared" si="4"/>
        <v>-</v>
      </c>
      <c r="F34" s="7">
        <f t="shared" si="5"/>
        <v>34882692.43</v>
      </c>
      <c r="G34" s="6"/>
    </row>
    <row r="35" spans="1:7" ht="20.100000000000001" customHeight="1" x14ac:dyDescent="0.5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0.100000000000001" customHeight="1" x14ac:dyDescent="0.5">
      <c r="A36" s="7" t="s">
        <v>40</v>
      </c>
      <c r="B36" s="7">
        <v>77000000</v>
      </c>
      <c r="C36" s="7">
        <v>40080</v>
      </c>
      <c r="D36" s="7">
        <v>427898</v>
      </c>
      <c r="E36" s="8" t="str">
        <f t="shared" si="4"/>
        <v>-</v>
      </c>
      <c r="F36" s="7">
        <f t="shared" si="5"/>
        <v>76572102</v>
      </c>
      <c r="G36" s="6"/>
    </row>
    <row r="37" spans="1:7" ht="20.100000000000001" customHeight="1" x14ac:dyDescent="0.5">
      <c r="A37" s="7" t="s">
        <v>41</v>
      </c>
      <c r="B37" s="25">
        <v>900000</v>
      </c>
      <c r="C37" s="7">
        <v>45380</v>
      </c>
      <c r="D37" s="7">
        <v>466494</v>
      </c>
      <c r="E37" s="8" t="str">
        <f t="shared" si="4"/>
        <v>-</v>
      </c>
      <c r="F37" s="7">
        <f t="shared" si="5"/>
        <v>433506</v>
      </c>
      <c r="G37" s="6"/>
    </row>
    <row r="38" spans="1:7" ht="20.100000000000001" customHeight="1" x14ac:dyDescent="0.5">
      <c r="A38" s="7" t="s">
        <v>42</v>
      </c>
      <c r="B38" s="25">
        <v>13000000</v>
      </c>
      <c r="C38" s="7">
        <v>703700</v>
      </c>
      <c r="D38" s="7">
        <v>5459100</v>
      </c>
      <c r="E38" s="8" t="str">
        <f t="shared" si="4"/>
        <v>-</v>
      </c>
      <c r="F38" s="7">
        <f>ABS(D38-B38)</f>
        <v>7540900</v>
      </c>
      <c r="G38" s="6"/>
    </row>
    <row r="39" spans="1:7" s="9" customFormat="1" ht="20.100000000000001" customHeight="1" x14ac:dyDescent="0.5">
      <c r="A39" s="7" t="s">
        <v>43</v>
      </c>
      <c r="B39" s="7">
        <v>310000</v>
      </c>
      <c r="C39" s="14" t="s">
        <v>8</v>
      </c>
      <c r="D39" s="14">
        <v>24500</v>
      </c>
      <c r="E39" s="8" t="s">
        <v>8</v>
      </c>
      <c r="F39" s="7">
        <f t="shared" ref="F39:F40" si="6">ABS(D39-B39)</f>
        <v>285500</v>
      </c>
      <c r="G39" s="6"/>
    </row>
    <row r="40" spans="1:7" s="9" customFormat="1" ht="20.100000000000001" customHeight="1" x14ac:dyDescent="0.5">
      <c r="A40" s="7" t="s">
        <v>44</v>
      </c>
      <c r="B40" s="7">
        <v>80000</v>
      </c>
      <c r="C40" s="14">
        <v>3250</v>
      </c>
      <c r="D40" s="14">
        <v>20950</v>
      </c>
      <c r="E40" s="8" t="s">
        <v>8</v>
      </c>
      <c r="F40" s="7">
        <f t="shared" si="6"/>
        <v>59050</v>
      </c>
      <c r="G40" s="6"/>
    </row>
    <row r="41" spans="1:7" s="9" customFormat="1" ht="20.100000000000001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v>42700000</v>
      </c>
      <c r="G41" s="6"/>
    </row>
    <row r="42" spans="1:7" s="9" customFormat="1" ht="20.100000000000001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0.100000000000001" customHeight="1" x14ac:dyDescent="0.5">
      <c r="A43" s="23"/>
      <c r="B43" s="23"/>
      <c r="C43" s="23"/>
      <c r="D43" s="23"/>
      <c r="E43" s="24"/>
      <c r="F43" s="23"/>
      <c r="G43" s="6"/>
    </row>
    <row r="44" spans="1:7" ht="20.100000000000001" customHeight="1" x14ac:dyDescent="0.5">
      <c r="A44" s="17"/>
      <c r="B44" s="25"/>
      <c r="C44" s="17"/>
      <c r="D44" s="17"/>
      <c r="E44" s="26"/>
      <c r="F44" s="17"/>
      <c r="G44" s="6"/>
    </row>
    <row r="45" spans="1:7" ht="20.100000000000001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0.100000000000001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0.100000000000001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0.100000000000001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0.100000000000001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ref="F50:F55" si="8">ABS(D50-B50)</f>
        <v>800000000</v>
      </c>
      <c r="G50" s="6"/>
    </row>
    <row r="51" spans="1:7" s="9" customFormat="1" ht="20.100000000000001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8"/>
        <v>115000000</v>
      </c>
      <c r="G51" s="6"/>
    </row>
    <row r="52" spans="1:7" s="9" customFormat="1" ht="20.100000000000001" customHeight="1" x14ac:dyDescent="0.5">
      <c r="A52" s="7" t="s">
        <v>52</v>
      </c>
      <c r="B52" s="7">
        <v>84000000</v>
      </c>
      <c r="C52" s="7">
        <v>9834400</v>
      </c>
      <c r="D52" s="7">
        <v>88876436</v>
      </c>
      <c r="E52" s="8" t="str">
        <f t="shared" si="7"/>
        <v>+</v>
      </c>
      <c r="F52" s="7">
        <f t="shared" si="8"/>
        <v>4876436</v>
      </c>
      <c r="G52" s="6"/>
    </row>
    <row r="53" spans="1:7" s="9" customFormat="1" ht="20.100000000000001" customHeight="1" x14ac:dyDescent="0.5">
      <c r="A53" s="7" t="s">
        <v>53</v>
      </c>
      <c r="B53" s="7">
        <v>300000</v>
      </c>
      <c r="C53" s="14">
        <v>3028.5</v>
      </c>
      <c r="D53" s="14">
        <v>13584</v>
      </c>
      <c r="E53" s="8" t="s">
        <v>8</v>
      </c>
      <c r="F53" s="7">
        <f t="shared" si="8"/>
        <v>286416</v>
      </c>
      <c r="G53" s="6"/>
    </row>
    <row r="54" spans="1:7" s="9" customFormat="1" ht="20.100000000000001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0.100000000000001" customHeight="1" x14ac:dyDescent="0.5">
      <c r="A55" s="7" t="s">
        <v>55</v>
      </c>
      <c r="B55" s="11">
        <f>SUM(B31:B42)+SUM(B49:B54)</f>
        <v>2214000000</v>
      </c>
      <c r="C55" s="11">
        <v>56416311.060000002</v>
      </c>
      <c r="D55" s="11">
        <v>431994996.70999998</v>
      </c>
      <c r="E55" s="12" t="str">
        <f t="shared" si="7"/>
        <v>-</v>
      </c>
      <c r="F55" s="11">
        <f t="shared" si="8"/>
        <v>1782005003.29</v>
      </c>
      <c r="G55" s="6"/>
    </row>
    <row r="56" spans="1:7" ht="20.100000000000001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0.100000000000001" customHeight="1" x14ac:dyDescent="0.5">
      <c r="A57" s="7" t="s">
        <v>57</v>
      </c>
      <c r="B57" s="7">
        <v>133000000</v>
      </c>
      <c r="C57" s="7">
        <v>216765</v>
      </c>
      <c r="D57" s="7">
        <v>3085811.4</v>
      </c>
      <c r="E57" s="8" t="str">
        <f>IF(D57&gt;B57,"+","-")</f>
        <v>-</v>
      </c>
      <c r="F57" s="7">
        <f>ABS(D57-B57)</f>
        <v>129914188.59999999</v>
      </c>
      <c r="G57" s="6"/>
    </row>
    <row r="58" spans="1:7" ht="20.100000000000001" customHeight="1" x14ac:dyDescent="0.5">
      <c r="A58" s="7" t="s">
        <v>58</v>
      </c>
      <c r="B58" s="7">
        <v>20000000</v>
      </c>
      <c r="C58" s="7">
        <v>47930</v>
      </c>
      <c r="D58" s="7">
        <v>515488</v>
      </c>
      <c r="E58" s="8" t="str">
        <f t="shared" ref="E58:E63" si="9">IF(D58&gt;B58,"+","-")</f>
        <v>-</v>
      </c>
      <c r="F58" s="7">
        <f t="shared" ref="F58:F65" si="10">ABS(D58-B58)</f>
        <v>19484512</v>
      </c>
      <c r="G58" s="6"/>
    </row>
    <row r="59" spans="1:7" ht="20.100000000000001" customHeight="1" x14ac:dyDescent="0.5">
      <c r="A59" s="7" t="s">
        <v>59</v>
      </c>
      <c r="B59" s="7">
        <v>200000</v>
      </c>
      <c r="C59" s="7">
        <v>10470</v>
      </c>
      <c r="D59" s="7">
        <v>82870</v>
      </c>
      <c r="E59" s="8" t="str">
        <f t="shared" si="9"/>
        <v>-</v>
      </c>
      <c r="F59" s="7">
        <f t="shared" si="10"/>
        <v>117130</v>
      </c>
      <c r="G59" s="6"/>
    </row>
    <row r="60" spans="1:7" ht="20.100000000000001" customHeight="1" x14ac:dyDescent="0.5">
      <c r="A60" s="7" t="s">
        <v>60</v>
      </c>
      <c r="B60" s="7">
        <v>2200000</v>
      </c>
      <c r="C60" s="14" t="s">
        <v>8</v>
      </c>
      <c r="D60" s="7">
        <v>47000</v>
      </c>
      <c r="E60" s="8" t="str">
        <f t="shared" si="9"/>
        <v>-</v>
      </c>
      <c r="F60" s="7">
        <f t="shared" si="10"/>
        <v>2153000</v>
      </c>
      <c r="G60" s="6"/>
    </row>
    <row r="61" spans="1:7" ht="20.100000000000001" customHeight="1" x14ac:dyDescent="0.5">
      <c r="A61" s="7" t="s">
        <v>61</v>
      </c>
      <c r="B61" s="7">
        <v>300000</v>
      </c>
      <c r="C61" s="7">
        <v>10500</v>
      </c>
      <c r="D61" s="7">
        <v>232000</v>
      </c>
      <c r="E61" s="8" t="str">
        <f t="shared" si="9"/>
        <v>-</v>
      </c>
      <c r="F61" s="7">
        <f t="shared" si="10"/>
        <v>68000</v>
      </c>
      <c r="G61" s="6"/>
    </row>
    <row r="62" spans="1:7" ht="20.100000000000001" customHeight="1" x14ac:dyDescent="0.5">
      <c r="A62" s="7" t="s">
        <v>62</v>
      </c>
      <c r="B62" s="7">
        <v>1300000</v>
      </c>
      <c r="C62" s="7">
        <v>500</v>
      </c>
      <c r="D62" s="7">
        <v>82800</v>
      </c>
      <c r="E62" s="8" t="str">
        <f t="shared" si="9"/>
        <v>-</v>
      </c>
      <c r="F62" s="7">
        <f t="shared" si="10"/>
        <v>1217200</v>
      </c>
      <c r="G62" s="6"/>
    </row>
    <row r="63" spans="1:7" ht="20.100000000000001" customHeight="1" x14ac:dyDescent="0.5">
      <c r="A63" s="7" t="s">
        <v>63</v>
      </c>
      <c r="B63" s="7">
        <v>13000000</v>
      </c>
      <c r="C63" s="7">
        <v>6810</v>
      </c>
      <c r="D63" s="7">
        <v>431893</v>
      </c>
      <c r="E63" s="8" t="str">
        <f t="shared" si="9"/>
        <v>-</v>
      </c>
      <c r="F63" s="7">
        <f t="shared" si="10"/>
        <v>12568107</v>
      </c>
      <c r="G63" s="6"/>
    </row>
    <row r="64" spans="1:7" ht="20.100000000000001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0.100000000000001" customHeight="1" x14ac:dyDescent="0.5">
      <c r="A65" s="7" t="s">
        <v>65</v>
      </c>
      <c r="B65" s="11">
        <f>SUM(B57:B63)</f>
        <v>170000000</v>
      </c>
      <c r="C65" s="11">
        <v>251035</v>
      </c>
      <c r="D65" s="11">
        <v>4477862.4000000004</v>
      </c>
      <c r="E65" s="12" t="str">
        <f>IF(D65&gt;B65,"+","-")</f>
        <v>-</v>
      </c>
      <c r="F65" s="11">
        <f t="shared" si="10"/>
        <v>165522137.59999999</v>
      </c>
      <c r="G65" s="6"/>
    </row>
    <row r="66" spans="1:7" ht="20.100000000000001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0.100000000000001" customHeight="1" x14ac:dyDescent="0.5">
      <c r="A67" s="7" t="s">
        <v>67</v>
      </c>
      <c r="B67" s="7">
        <v>110000000</v>
      </c>
      <c r="C67" s="7">
        <v>5030930</v>
      </c>
      <c r="D67" s="7">
        <v>48620300.740000002</v>
      </c>
      <c r="E67" s="8" t="str">
        <f>IF(D67&gt;B67,"+","-")</f>
        <v>-</v>
      </c>
      <c r="F67" s="7">
        <f>ABS(D67-B67)</f>
        <v>61379699.259999998</v>
      </c>
      <c r="G67" s="6"/>
    </row>
    <row r="68" spans="1:7" s="9" customFormat="1" ht="20.100000000000001" customHeight="1" x14ac:dyDescent="0.5">
      <c r="A68" s="7" t="s">
        <v>68</v>
      </c>
      <c r="B68" s="11">
        <f>+B67</f>
        <v>110000000</v>
      </c>
      <c r="C68" s="11">
        <f>C67</f>
        <v>5030930</v>
      </c>
      <c r="D68" s="11">
        <f>D67</f>
        <v>48620300.740000002</v>
      </c>
      <c r="E68" s="12" t="str">
        <f t="shared" ref="E68:E82" si="11">IF(D68&gt;B68,"+","-")</f>
        <v>-</v>
      </c>
      <c r="F68" s="11">
        <f>ABS(D68-B68)</f>
        <v>61379699.259999998</v>
      </c>
      <c r="G68" s="6"/>
    </row>
    <row r="69" spans="1:7" ht="20.100000000000001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0.100000000000001" customHeight="1" x14ac:dyDescent="0.5">
      <c r="A70" s="7" t="s">
        <v>70</v>
      </c>
      <c r="B70" s="7">
        <v>15000000</v>
      </c>
      <c r="C70" s="7">
        <v>39194</v>
      </c>
      <c r="D70" s="7">
        <v>279666</v>
      </c>
      <c r="E70" s="8" t="str">
        <f t="shared" si="11"/>
        <v>-</v>
      </c>
      <c r="F70" s="7">
        <f t="shared" ref="F70:F83" si="12">ABS(D70-B70)</f>
        <v>14720334</v>
      </c>
      <c r="G70" s="6"/>
    </row>
    <row r="71" spans="1:7" ht="20.100000000000001" customHeight="1" x14ac:dyDescent="0.5">
      <c r="A71" s="7" t="s">
        <v>71</v>
      </c>
      <c r="B71" s="7">
        <v>500000</v>
      </c>
      <c r="C71" s="7">
        <v>6200</v>
      </c>
      <c r="D71" s="7">
        <v>161525</v>
      </c>
      <c r="E71" s="8" t="str">
        <f t="shared" si="11"/>
        <v>-</v>
      </c>
      <c r="F71" s="7">
        <f t="shared" si="12"/>
        <v>338475</v>
      </c>
      <c r="G71" s="6"/>
    </row>
    <row r="72" spans="1:7" s="9" customFormat="1" ht="20.100000000000001" customHeight="1" x14ac:dyDescent="0.5">
      <c r="A72" s="7" t="s">
        <v>72</v>
      </c>
      <c r="B72" s="7">
        <v>1000000</v>
      </c>
      <c r="C72" s="14">
        <v>8980</v>
      </c>
      <c r="D72" s="14">
        <v>58650</v>
      </c>
      <c r="E72" s="8" t="s">
        <v>8</v>
      </c>
      <c r="F72" s="7">
        <f t="shared" si="12"/>
        <v>941350</v>
      </c>
      <c r="G72" s="6"/>
    </row>
    <row r="73" spans="1:7" ht="20.100000000000001" customHeight="1" x14ac:dyDescent="0.5">
      <c r="A73" s="7" t="s">
        <v>73</v>
      </c>
      <c r="B73" s="7">
        <v>4000000</v>
      </c>
      <c r="C73" s="7">
        <v>660070</v>
      </c>
      <c r="D73" s="7">
        <v>4651913</v>
      </c>
      <c r="E73" s="8" t="str">
        <f t="shared" si="11"/>
        <v>+</v>
      </c>
      <c r="F73" s="7">
        <f t="shared" si="12"/>
        <v>651913</v>
      </c>
      <c r="G73" s="6"/>
    </row>
    <row r="74" spans="1:7" ht="20.100000000000001" customHeight="1" x14ac:dyDescent="0.5">
      <c r="A74" s="7" t="s">
        <v>74</v>
      </c>
      <c r="B74" s="7">
        <v>4000000</v>
      </c>
      <c r="C74" s="14">
        <v>53400</v>
      </c>
      <c r="D74" s="7">
        <v>240100</v>
      </c>
      <c r="E74" s="8" t="str">
        <f t="shared" si="11"/>
        <v>-</v>
      </c>
      <c r="F74" s="7">
        <f t="shared" si="12"/>
        <v>3759900</v>
      </c>
      <c r="G74" s="6"/>
    </row>
    <row r="75" spans="1:7" ht="20.100000000000001" customHeight="1" x14ac:dyDescent="0.5">
      <c r="A75" s="7" t="s">
        <v>75</v>
      </c>
      <c r="B75" s="7">
        <v>80000</v>
      </c>
      <c r="C75" s="14">
        <v>5000</v>
      </c>
      <c r="D75" s="14">
        <v>20000</v>
      </c>
      <c r="E75" s="8" t="s">
        <v>8</v>
      </c>
      <c r="F75" s="7">
        <f t="shared" si="12"/>
        <v>60000</v>
      </c>
      <c r="G75" s="6"/>
    </row>
    <row r="76" spans="1:7" ht="20.100000000000001" customHeight="1" x14ac:dyDescent="0.5">
      <c r="A76" s="7" t="s">
        <v>76</v>
      </c>
      <c r="B76" s="7">
        <v>6700000</v>
      </c>
      <c r="C76" s="7">
        <v>187100</v>
      </c>
      <c r="D76" s="7">
        <v>1577150</v>
      </c>
      <c r="E76" s="8" t="str">
        <f>IF(D76&gt;B76,"+","-")</f>
        <v>-</v>
      </c>
      <c r="F76" s="7">
        <f>ABS(D76-B76)</f>
        <v>5122850</v>
      </c>
      <c r="G76" s="6"/>
    </row>
    <row r="77" spans="1:7" s="9" customFormat="1" ht="20.100000000000001" customHeight="1" x14ac:dyDescent="0.5">
      <c r="A77" s="7" t="s">
        <v>77</v>
      </c>
      <c r="B77" s="7">
        <v>13000000</v>
      </c>
      <c r="C77" s="14">
        <v>714590</v>
      </c>
      <c r="D77" s="7">
        <v>6114810</v>
      </c>
      <c r="E77" s="8" t="str">
        <f>IF(D77&gt;B77,"+","-")</f>
        <v>-</v>
      </c>
      <c r="F77" s="7">
        <f>ABS(D77-B77)</f>
        <v>6885190</v>
      </c>
      <c r="G77" s="6"/>
    </row>
    <row r="78" spans="1:7" ht="20.100000000000001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1"/>
        <v>-</v>
      </c>
      <c r="F78" s="7">
        <f t="shared" si="12"/>
        <v>10000</v>
      </c>
      <c r="G78" s="6"/>
    </row>
    <row r="79" spans="1:7" ht="20.100000000000001" customHeight="1" x14ac:dyDescent="0.5">
      <c r="A79" s="7" t="s">
        <v>79</v>
      </c>
      <c r="B79" s="7">
        <v>11500000</v>
      </c>
      <c r="C79" s="14">
        <v>1064400</v>
      </c>
      <c r="D79" s="7">
        <v>5443290</v>
      </c>
      <c r="E79" s="8" t="str">
        <f t="shared" si="11"/>
        <v>-</v>
      </c>
      <c r="F79" s="7">
        <f t="shared" si="12"/>
        <v>6056710</v>
      </c>
      <c r="G79" s="6"/>
    </row>
    <row r="80" spans="1:7" ht="20.100000000000001" customHeight="1" x14ac:dyDescent="0.5">
      <c r="A80" s="7" t="s">
        <v>80</v>
      </c>
      <c r="B80" s="7">
        <v>150000</v>
      </c>
      <c r="C80" s="14">
        <v>2500</v>
      </c>
      <c r="D80" s="7">
        <v>65305</v>
      </c>
      <c r="E80" s="8" t="str">
        <f t="shared" si="11"/>
        <v>-</v>
      </c>
      <c r="F80" s="7">
        <f t="shared" si="12"/>
        <v>84695</v>
      </c>
      <c r="G80" s="6"/>
    </row>
    <row r="81" spans="1:7" ht="20.100000000000001" customHeight="1" x14ac:dyDescent="0.5">
      <c r="A81" s="7" t="s">
        <v>81</v>
      </c>
      <c r="B81" s="7">
        <v>60000</v>
      </c>
      <c r="C81" s="14">
        <v>1460</v>
      </c>
      <c r="D81" s="7">
        <v>4555</v>
      </c>
      <c r="E81" s="8" t="str">
        <f t="shared" si="11"/>
        <v>-</v>
      </c>
      <c r="F81" s="7">
        <f t="shared" si="12"/>
        <v>55445</v>
      </c>
      <c r="G81" s="6"/>
    </row>
    <row r="82" spans="1:7" ht="20.100000000000001" customHeight="1" x14ac:dyDescent="0.5">
      <c r="A82" s="7" t="s">
        <v>82</v>
      </c>
      <c r="B82" s="11">
        <f>SUM(B70:B81)</f>
        <v>56000000</v>
      </c>
      <c r="C82" s="11">
        <v>2742894</v>
      </c>
      <c r="D82" s="11">
        <v>18616964</v>
      </c>
      <c r="E82" s="12" t="str">
        <f t="shared" si="11"/>
        <v>-</v>
      </c>
      <c r="F82" s="11">
        <f t="shared" si="12"/>
        <v>37383036</v>
      </c>
      <c r="G82" s="6"/>
    </row>
    <row r="83" spans="1:7" ht="20.100000000000001" customHeight="1" x14ac:dyDescent="0.5">
      <c r="A83" s="29" t="s">
        <v>83</v>
      </c>
      <c r="B83" s="23">
        <f>+B82+B68+B65+B55</f>
        <v>2550000000</v>
      </c>
      <c r="C83" s="23">
        <v>63939100.060000002</v>
      </c>
      <c r="D83" s="23">
        <v>503710123.85000002</v>
      </c>
      <c r="E83" s="24" t="str">
        <f>IF(D83&gt;B83,"+","-")</f>
        <v>-</v>
      </c>
      <c r="F83" s="11">
        <f t="shared" si="12"/>
        <v>2046289876.1500001</v>
      </c>
      <c r="G83" s="6"/>
    </row>
    <row r="84" spans="1:7" ht="20.100000000000001" customHeight="1" x14ac:dyDescent="0.5">
      <c r="A84" s="30"/>
      <c r="B84" s="17"/>
      <c r="C84" s="17"/>
      <c r="D84" s="17"/>
      <c r="E84" s="26"/>
      <c r="F84" s="17"/>
      <c r="G84" s="6"/>
    </row>
    <row r="85" spans="1:7" ht="20.100000000000001" customHeight="1" x14ac:dyDescent="0.5">
      <c r="A85" s="30"/>
      <c r="B85" s="17"/>
      <c r="C85" s="17"/>
      <c r="D85" s="17"/>
      <c r="E85" s="26"/>
      <c r="F85" s="17"/>
      <c r="G85" s="6"/>
    </row>
    <row r="86" spans="1:7" ht="20.100000000000001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0.100000000000001" customHeight="1" x14ac:dyDescent="0.45">
      <c r="A87" s="52"/>
      <c r="B87" s="52"/>
      <c r="C87" s="52"/>
      <c r="D87" s="52"/>
      <c r="E87" s="52"/>
      <c r="F87" s="52"/>
      <c r="G87" s="6"/>
    </row>
    <row r="88" spans="1:7" ht="20.100000000000001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0.100000000000001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0.100000000000001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0.100000000000001" customHeight="1" x14ac:dyDescent="0.5">
      <c r="A91" s="19" t="s">
        <v>86</v>
      </c>
      <c r="B91" s="7">
        <v>177000000</v>
      </c>
      <c r="C91" s="14">
        <v>22920650.48</v>
      </c>
      <c r="D91" s="7">
        <v>76346721.069999993</v>
      </c>
      <c r="E91" s="8" t="str">
        <f>IF(D91&gt;B91,"+","-")</f>
        <v>-</v>
      </c>
      <c r="F91" s="7">
        <f>ABS(D91-B91)</f>
        <v>100653278.93000001</v>
      </c>
      <c r="G91" s="6"/>
    </row>
    <row r="92" spans="1:7" ht="20.100000000000001" customHeight="1" x14ac:dyDescent="0.5">
      <c r="A92" s="19" t="s">
        <v>87</v>
      </c>
      <c r="B92" s="7">
        <v>22965000</v>
      </c>
      <c r="C92" s="14">
        <v>188882</v>
      </c>
      <c r="D92" s="7">
        <v>564002</v>
      </c>
      <c r="E92" s="8" t="str">
        <f>IF(D92&gt;B92,"+","-")</f>
        <v>-</v>
      </c>
      <c r="F92" s="7">
        <f>ABS(D92-B92)</f>
        <v>22400998</v>
      </c>
      <c r="G92" s="6"/>
    </row>
    <row r="93" spans="1:7" ht="20.100000000000001" customHeight="1" x14ac:dyDescent="0.5">
      <c r="A93" s="19" t="s">
        <v>88</v>
      </c>
      <c r="B93" s="7">
        <v>900000000</v>
      </c>
      <c r="C93" s="14">
        <v>39369431.090000004</v>
      </c>
      <c r="D93" s="7">
        <v>311351413.93000001</v>
      </c>
      <c r="E93" s="8" t="str">
        <f>IF(D93&gt;B93,"+","-")</f>
        <v>-</v>
      </c>
      <c r="F93" s="7">
        <f>ABS(D93-B93)</f>
        <v>588648586.06999993</v>
      </c>
      <c r="G93" s="6"/>
    </row>
    <row r="94" spans="1:7" ht="20.100000000000001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0.100000000000001" customHeight="1" x14ac:dyDescent="0.5">
      <c r="A95" s="32" t="s">
        <v>90</v>
      </c>
      <c r="B95" s="11">
        <v>1100000000</v>
      </c>
      <c r="C95" s="11">
        <v>62478936.57</v>
      </c>
      <c r="D95" s="11">
        <v>388262137</v>
      </c>
      <c r="E95" s="12" t="str">
        <f>IF(D95&gt;B95,"+","-")</f>
        <v>-</v>
      </c>
      <c r="F95" s="11">
        <f>ABS(D95-B95)</f>
        <v>711737863</v>
      </c>
      <c r="G95" s="6"/>
    </row>
    <row r="96" spans="1:7" ht="20.100000000000001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0.100000000000001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0.100000000000001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0.100000000000001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0.100000000000001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0.100000000000001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0.100000000000001" customHeight="1" x14ac:dyDescent="0.5">
      <c r="A102" s="19" t="s">
        <v>97</v>
      </c>
      <c r="B102" s="4"/>
      <c r="C102" s="4"/>
      <c r="D102" s="4"/>
      <c r="E102" s="5"/>
      <c r="F102" s="14">
        <f t="shared" ref="F102:F110" si="13">ABS(D102-B102)</f>
        <v>0</v>
      </c>
      <c r="G102" s="6"/>
    </row>
    <row r="103" spans="1:7" ht="20.100000000000001" customHeight="1" x14ac:dyDescent="0.5">
      <c r="A103" s="19" t="s">
        <v>98</v>
      </c>
      <c r="B103" s="7">
        <v>220000000</v>
      </c>
      <c r="C103" s="7">
        <v>467904.36</v>
      </c>
      <c r="D103" s="7">
        <v>70631956.719999999</v>
      </c>
      <c r="E103" s="51" t="s">
        <v>8</v>
      </c>
      <c r="F103" s="14">
        <f t="shared" si="13"/>
        <v>149368043.28</v>
      </c>
      <c r="G103" s="6"/>
    </row>
    <row r="104" spans="1:7" ht="20.100000000000001" customHeight="1" x14ac:dyDescent="0.5">
      <c r="A104" s="19" t="s">
        <v>99</v>
      </c>
      <c r="B104" s="7">
        <v>10000000</v>
      </c>
      <c r="C104" s="14" t="s">
        <v>8</v>
      </c>
      <c r="D104" s="7">
        <v>847200</v>
      </c>
      <c r="E104" s="8" t="str">
        <f>IF(D104&gt;B104,"+","-")</f>
        <v>-</v>
      </c>
      <c r="F104" s="14">
        <f t="shared" si="13"/>
        <v>9152800</v>
      </c>
      <c r="G104" s="6"/>
    </row>
    <row r="105" spans="1:7" ht="20.100000000000001" customHeight="1" x14ac:dyDescent="0.5">
      <c r="A105" s="19" t="s">
        <v>100</v>
      </c>
      <c r="B105" s="7">
        <v>960000000</v>
      </c>
      <c r="C105" s="7">
        <v>42335347.240000002</v>
      </c>
      <c r="D105" s="7">
        <v>2644038475.9099998</v>
      </c>
      <c r="E105" s="8" t="str">
        <f>IF(D105&gt;B105,"+","-")</f>
        <v>+</v>
      </c>
      <c r="F105" s="14">
        <f t="shared" si="13"/>
        <v>1684038475.9099998</v>
      </c>
      <c r="G105" s="6"/>
    </row>
    <row r="106" spans="1:7" ht="20.100000000000001" customHeight="1" x14ac:dyDescent="0.5">
      <c r="A106" s="19" t="s">
        <v>101</v>
      </c>
      <c r="B106" s="7">
        <v>20000000</v>
      </c>
      <c r="C106" s="7">
        <v>383053.48</v>
      </c>
      <c r="D106" s="7">
        <v>2896227.14</v>
      </c>
      <c r="E106" s="8" t="str">
        <f t="shared" ref="E106:E110" si="14">IF(D106&gt;B106,"+","-")</f>
        <v>-</v>
      </c>
      <c r="F106" s="7">
        <f t="shared" si="13"/>
        <v>17103772.859999999</v>
      </c>
      <c r="G106" s="6"/>
    </row>
    <row r="107" spans="1:7" ht="20.100000000000001" customHeight="1" x14ac:dyDescent="0.5">
      <c r="A107" s="19" t="s">
        <v>102</v>
      </c>
      <c r="B107" s="7">
        <v>40000000</v>
      </c>
      <c r="C107" s="7">
        <v>5240610</v>
      </c>
      <c r="D107" s="7">
        <v>15985789</v>
      </c>
      <c r="E107" s="8" t="str">
        <f t="shared" si="14"/>
        <v>-</v>
      </c>
      <c r="F107" s="7">
        <f t="shared" si="13"/>
        <v>24014211</v>
      </c>
      <c r="G107" s="6"/>
    </row>
    <row r="108" spans="1:7" ht="20.100000000000001" customHeight="1" x14ac:dyDescent="0.5">
      <c r="A108" s="19" t="s">
        <v>103</v>
      </c>
      <c r="B108" s="7">
        <v>50000000</v>
      </c>
      <c r="C108" s="7">
        <v>476911.38</v>
      </c>
      <c r="D108" s="7">
        <v>10564748.800000001</v>
      </c>
      <c r="E108" s="8" t="str">
        <f>IF(D108&gt;B108,"+","-")</f>
        <v>-</v>
      </c>
      <c r="F108" s="7">
        <f>ABS(D108-B108)</f>
        <v>39435251.200000003</v>
      </c>
      <c r="G108" s="6"/>
    </row>
    <row r="109" spans="1:7" ht="20.100000000000001" customHeight="1" x14ac:dyDescent="0.5">
      <c r="A109" s="38" t="s">
        <v>104</v>
      </c>
      <c r="B109" s="11">
        <v>1300000000</v>
      </c>
      <c r="C109" s="11">
        <v>48903826.460000001</v>
      </c>
      <c r="D109" s="11">
        <v>2744964397.5700002</v>
      </c>
      <c r="E109" s="12" t="str">
        <f t="shared" si="14"/>
        <v>+</v>
      </c>
      <c r="F109" s="11">
        <f t="shared" si="13"/>
        <v>1444964397.5700002</v>
      </c>
      <c r="G109" s="6"/>
    </row>
    <row r="110" spans="1:7" ht="20.100000000000001" customHeight="1" x14ac:dyDescent="0.5">
      <c r="A110" s="39" t="s">
        <v>105</v>
      </c>
      <c r="B110" s="11">
        <v>79000000000</v>
      </c>
      <c r="C110" s="11">
        <v>1800018101.53</v>
      </c>
      <c r="D110" s="11">
        <v>39459031748.5</v>
      </c>
      <c r="E110" s="12" t="str">
        <f t="shared" si="14"/>
        <v>-</v>
      </c>
      <c r="F110" s="11">
        <f t="shared" si="13"/>
        <v>39540968251.5</v>
      </c>
      <c r="G110" s="6"/>
    </row>
    <row r="111" spans="1:7" ht="20.100000000000001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0.100000000000001" customHeight="1" x14ac:dyDescent="0.5">
      <c r="A112" s="40" t="s">
        <v>107</v>
      </c>
      <c r="B112" s="23" t="s">
        <v>8</v>
      </c>
      <c r="C112" s="36" t="s">
        <v>8</v>
      </c>
      <c r="D112" s="36" t="s">
        <v>8</v>
      </c>
      <c r="E112" s="8" t="str">
        <f>IF(D112&gt;B112,"+","-")</f>
        <v>-</v>
      </c>
      <c r="F112" s="14" t="s">
        <v>8</v>
      </c>
      <c r="G112" s="6"/>
    </row>
    <row r="113" spans="1:6" ht="20.100000000000001" customHeight="1" x14ac:dyDescent="0.5">
      <c r="A113" s="39" t="s">
        <v>108</v>
      </c>
      <c r="B113" s="11" t="s">
        <v>8</v>
      </c>
      <c r="C113" s="41" t="str">
        <f>+C112</f>
        <v>-</v>
      </c>
      <c r="D113" s="41" t="s">
        <v>8</v>
      </c>
      <c r="E113" s="12" t="str">
        <f>IF(D113&gt;B113,"+","-")</f>
        <v>-</v>
      </c>
      <c r="F113" s="41" t="s">
        <v>8</v>
      </c>
    </row>
    <row r="114" spans="1:6" ht="20.100000000000001" customHeight="1" x14ac:dyDescent="0.5">
      <c r="A114" s="39" t="s">
        <v>109</v>
      </c>
      <c r="B114" s="11">
        <v>79000000000</v>
      </c>
      <c r="C114" s="11">
        <v>1800018101.53</v>
      </c>
      <c r="D114" s="11">
        <v>39459031748.5</v>
      </c>
      <c r="E114" s="12" t="str">
        <f>IF(D114&gt;B114,"+","-")</f>
        <v>-</v>
      </c>
      <c r="F114" s="11">
        <f>ABS(D114-B114)</f>
        <v>39540968251.5</v>
      </c>
    </row>
    <row r="115" spans="1:6" ht="20.100000000000001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0.100000000000001" customHeight="1" x14ac:dyDescent="0.6">
      <c r="A116" s="45"/>
      <c r="B116" s="46"/>
      <c r="C116" s="6"/>
      <c r="E116" s="47"/>
      <c r="F116" s="48"/>
    </row>
    <row r="117" spans="1:6" ht="20.100000000000001" customHeight="1" x14ac:dyDescent="0.5">
      <c r="A117" s="43"/>
      <c r="C117" s="46"/>
      <c r="D117" s="46"/>
      <c r="E117" s="47"/>
      <c r="F117" s="48"/>
    </row>
    <row r="118" spans="1:6" ht="20.100000000000001" customHeight="1" x14ac:dyDescent="0.5">
      <c r="B118" s="46"/>
      <c r="E118" s="47"/>
      <c r="F118" s="48"/>
    </row>
    <row r="122" spans="1:6" ht="20.100000000000001" customHeight="1" x14ac:dyDescent="0.45">
      <c r="C122" s="46"/>
      <c r="D122" s="46"/>
    </row>
    <row r="196" spans="1:1" ht="20.100000000000001" customHeight="1" x14ac:dyDescent="0.45">
      <c r="A196" s="49"/>
    </row>
    <row r="197" spans="1:1" ht="20.100000000000001" customHeight="1" x14ac:dyDescent="0.45">
      <c r="A197" s="49"/>
    </row>
    <row r="198" spans="1:1" ht="20.100000000000001" customHeight="1" x14ac:dyDescent="0.45">
      <c r="A198" s="49"/>
    </row>
    <row r="199" spans="1:1" ht="20.100000000000001" customHeight="1" x14ac:dyDescent="0.45">
      <c r="A199" s="49"/>
    </row>
    <row r="200" spans="1:1" ht="20.100000000000001" customHeight="1" x14ac:dyDescent="0.45">
      <c r="A200" s="49"/>
    </row>
    <row r="201" spans="1:1" ht="20.100000000000001" customHeight="1" x14ac:dyDescent="0.45">
      <c r="A201" s="49"/>
    </row>
    <row r="202" spans="1:1" ht="20.100000000000001" customHeight="1" x14ac:dyDescent="0.45">
      <c r="A202" s="49"/>
    </row>
    <row r="203" spans="1:1" ht="20.100000000000001" customHeight="1" x14ac:dyDescent="0.45">
      <c r="A203" s="49"/>
    </row>
    <row r="204" spans="1:1" ht="20.100000000000001" customHeight="1" x14ac:dyDescent="0.45">
      <c r="A204" s="49"/>
    </row>
    <row r="205" spans="1:1" ht="20.100000000000001" customHeight="1" x14ac:dyDescent="0.45">
      <c r="A205" s="49"/>
    </row>
    <row r="206" spans="1:1" ht="20.100000000000001" customHeight="1" x14ac:dyDescent="0.45">
      <c r="A206" s="49"/>
    </row>
    <row r="207" spans="1:1" ht="20.100000000000001" customHeight="1" x14ac:dyDescent="0.45">
      <c r="A207" s="49"/>
    </row>
    <row r="208" spans="1:1" ht="20.100000000000001" customHeight="1" x14ac:dyDescent="0.45">
      <c r="A208" s="49"/>
    </row>
    <row r="209" spans="1:1" ht="20.100000000000001" customHeight="1" x14ac:dyDescent="0.45">
      <c r="A209" s="49"/>
    </row>
    <row r="210" spans="1:1" ht="20.100000000000001" customHeight="1" x14ac:dyDescent="0.45">
      <c r="A210" s="49"/>
    </row>
    <row r="211" spans="1:1" ht="20.100000000000001" customHeight="1" x14ac:dyDescent="0.45">
      <c r="A211" s="49"/>
    </row>
    <row r="212" spans="1:1" ht="20.100000000000001" customHeight="1" x14ac:dyDescent="0.45">
      <c r="A212" s="49"/>
    </row>
    <row r="213" spans="1:1" ht="20.100000000000001" customHeight="1" x14ac:dyDescent="0.45">
      <c r="A213" s="49"/>
    </row>
    <row r="214" spans="1:1" ht="20.100000000000001" customHeight="1" x14ac:dyDescent="0.45">
      <c r="A214" s="49"/>
    </row>
    <row r="215" spans="1:1" ht="20.100000000000001" customHeight="1" x14ac:dyDescent="0.45">
      <c r="A215" s="49"/>
    </row>
    <row r="216" spans="1:1" ht="20.100000000000001" customHeight="1" x14ac:dyDescent="0.45">
      <c r="A216" s="49"/>
    </row>
    <row r="217" spans="1:1" ht="20.100000000000001" customHeight="1" x14ac:dyDescent="0.45">
      <c r="A217" s="49"/>
    </row>
    <row r="218" spans="1:1" ht="20.100000000000001" customHeight="1" x14ac:dyDescent="0.45">
      <c r="A218" s="49"/>
    </row>
    <row r="219" spans="1:1" ht="20.100000000000001" customHeight="1" x14ac:dyDescent="0.45">
      <c r="A219" s="49"/>
    </row>
    <row r="220" spans="1:1" ht="20.100000000000001" customHeight="1" x14ac:dyDescent="0.45">
      <c r="A220" s="49"/>
    </row>
    <row r="221" spans="1:1" ht="20.100000000000001" customHeight="1" x14ac:dyDescent="0.45">
      <c r="A221" s="49"/>
    </row>
    <row r="222" spans="1:1" ht="20.100000000000001" customHeight="1" x14ac:dyDescent="0.45">
      <c r="A222" s="49"/>
    </row>
    <row r="223" spans="1:1" ht="20.100000000000001" customHeight="1" x14ac:dyDescent="0.45">
      <c r="A223" s="49"/>
    </row>
    <row r="224" spans="1:1" ht="20.100000000000001" customHeight="1" x14ac:dyDescent="0.45">
      <c r="A224" s="49"/>
    </row>
    <row r="225" spans="1:1" ht="20.100000000000001" customHeight="1" x14ac:dyDescent="0.45">
      <c r="A225" s="49"/>
    </row>
    <row r="226" spans="1:1" ht="20.100000000000001" customHeight="1" x14ac:dyDescent="0.45">
      <c r="A226" s="49"/>
    </row>
    <row r="227" spans="1:1" ht="20.100000000000001" customHeight="1" x14ac:dyDescent="0.45">
      <c r="A227" s="49"/>
    </row>
    <row r="228" spans="1:1" ht="20.100000000000001" customHeight="1" x14ac:dyDescent="0.45">
      <c r="A228" s="49"/>
    </row>
    <row r="229" spans="1:1" ht="20.100000000000001" customHeight="1" x14ac:dyDescent="0.45">
      <c r="A229" s="49"/>
    </row>
    <row r="230" spans="1:1" ht="20.100000000000001" customHeight="1" x14ac:dyDescent="0.45">
      <c r="A230" s="49"/>
    </row>
    <row r="231" spans="1:1" ht="20.100000000000001" customHeight="1" x14ac:dyDescent="0.45">
      <c r="A231" s="49"/>
    </row>
    <row r="232" spans="1:1" ht="20.100000000000001" customHeight="1" x14ac:dyDescent="0.45">
      <c r="A232" s="49"/>
    </row>
    <row r="233" spans="1:1" ht="20.100000000000001" customHeight="1" x14ac:dyDescent="0.45">
      <c r="A233" s="49"/>
    </row>
    <row r="234" spans="1:1" ht="20.100000000000001" customHeight="1" x14ac:dyDescent="0.45">
      <c r="A234" s="49"/>
    </row>
    <row r="235" spans="1:1" ht="20.100000000000001" customHeight="1" x14ac:dyDescent="0.45">
      <c r="A235" s="49"/>
    </row>
    <row r="236" spans="1:1" ht="20.100000000000001" customHeight="1" x14ac:dyDescent="0.45">
      <c r="A236" s="49"/>
    </row>
    <row r="237" spans="1:1" ht="20.100000000000001" customHeight="1" x14ac:dyDescent="0.45">
      <c r="A237" s="49"/>
    </row>
    <row r="238" spans="1:1" ht="20.100000000000001" customHeight="1" x14ac:dyDescent="0.45">
      <c r="A238" s="49"/>
    </row>
    <row r="239" spans="1:1" ht="20.100000000000001" customHeight="1" x14ac:dyDescent="0.45">
      <c r="A239" s="49"/>
    </row>
    <row r="240" spans="1:1" ht="20.100000000000001" customHeight="1" x14ac:dyDescent="0.45">
      <c r="A240" s="49"/>
    </row>
    <row r="241" spans="1:1" ht="20.100000000000001" customHeight="1" x14ac:dyDescent="0.45">
      <c r="A241" s="49"/>
    </row>
    <row r="242" spans="1:1" ht="20.100000000000001" customHeight="1" x14ac:dyDescent="0.45">
      <c r="A242" s="49"/>
    </row>
    <row r="243" spans="1:1" ht="20.100000000000001" customHeight="1" x14ac:dyDescent="0.45">
      <c r="A243" s="49"/>
    </row>
    <row r="244" spans="1:1" ht="20.100000000000001" customHeight="1" x14ac:dyDescent="0.45">
      <c r="A244" s="49"/>
    </row>
    <row r="245" spans="1:1" ht="20.100000000000001" customHeight="1" x14ac:dyDescent="0.45">
      <c r="A245" s="49"/>
    </row>
    <row r="246" spans="1:1" ht="20.100000000000001" customHeight="1" x14ac:dyDescent="0.45">
      <c r="A246" s="49"/>
    </row>
    <row r="247" spans="1:1" ht="20.100000000000001" customHeight="1" x14ac:dyDescent="0.45">
      <c r="A247" s="49"/>
    </row>
    <row r="248" spans="1:1" ht="20.100000000000001" customHeight="1" x14ac:dyDescent="0.45">
      <c r="A248" s="49"/>
    </row>
    <row r="249" spans="1:1" ht="20.100000000000001" customHeight="1" x14ac:dyDescent="0.45">
      <c r="A249" s="49"/>
    </row>
    <row r="250" spans="1:1" ht="20.100000000000001" customHeight="1" x14ac:dyDescent="0.45">
      <c r="A250" s="49"/>
    </row>
    <row r="251" spans="1:1" ht="20.100000000000001" customHeight="1" x14ac:dyDescent="0.45">
      <c r="A251" s="49"/>
    </row>
    <row r="252" spans="1:1" ht="20.100000000000001" customHeight="1" x14ac:dyDescent="0.45">
      <c r="A252" s="49"/>
    </row>
    <row r="253" spans="1:1" ht="20.100000000000001" customHeight="1" x14ac:dyDescent="0.45">
      <c r="A253" s="49"/>
    </row>
    <row r="254" spans="1:1" ht="20.100000000000001" customHeight="1" x14ac:dyDescent="0.45">
      <c r="A254" s="49"/>
    </row>
    <row r="255" spans="1:1" ht="20.100000000000001" customHeight="1" x14ac:dyDescent="0.45">
      <c r="A255" s="49"/>
    </row>
    <row r="256" spans="1:1" ht="20.100000000000001" customHeight="1" x14ac:dyDescent="0.45">
      <c r="A256" s="49"/>
    </row>
    <row r="257" spans="1:1" ht="20.100000000000001" customHeight="1" x14ac:dyDescent="0.45">
      <c r="A257" s="49"/>
    </row>
    <row r="258" spans="1:1" ht="20.100000000000001" customHeight="1" x14ac:dyDescent="0.45">
      <c r="A258" s="49"/>
    </row>
    <row r="259" spans="1:1" ht="20.100000000000001" customHeight="1" x14ac:dyDescent="0.45">
      <c r="A259" s="49"/>
    </row>
    <row r="260" spans="1:1" ht="20.100000000000001" customHeight="1" x14ac:dyDescent="0.45">
      <c r="A260" s="49"/>
    </row>
    <row r="261" spans="1:1" ht="20.100000000000001" customHeight="1" x14ac:dyDescent="0.45">
      <c r="A261" s="49"/>
    </row>
    <row r="262" spans="1:1" ht="20.100000000000001" customHeight="1" x14ac:dyDescent="0.45">
      <c r="A262" s="49"/>
    </row>
    <row r="263" spans="1:1" ht="20.100000000000001" customHeight="1" x14ac:dyDescent="0.45">
      <c r="A263" s="49"/>
    </row>
    <row r="264" spans="1:1" ht="20.100000000000001" customHeight="1" x14ac:dyDescent="0.45">
      <c r="A264" s="49"/>
    </row>
    <row r="265" spans="1:1" ht="20.100000000000001" customHeight="1" x14ac:dyDescent="0.45">
      <c r="A265" s="49"/>
    </row>
    <row r="266" spans="1:1" ht="20.100000000000001" customHeight="1" x14ac:dyDescent="0.45">
      <c r="A266" s="49"/>
    </row>
    <row r="267" spans="1:1" ht="20.100000000000001" customHeight="1" x14ac:dyDescent="0.45">
      <c r="A267" s="49"/>
    </row>
    <row r="268" spans="1:1" ht="20.100000000000001" customHeight="1" x14ac:dyDescent="0.45">
      <c r="A268" s="49"/>
    </row>
    <row r="269" spans="1:1" ht="20.100000000000001" customHeight="1" x14ac:dyDescent="0.45">
      <c r="A269" s="49"/>
    </row>
    <row r="270" spans="1:1" ht="20.100000000000001" customHeight="1" x14ac:dyDescent="0.45">
      <c r="A270" s="49"/>
    </row>
    <row r="271" spans="1:1" ht="20.100000000000001" customHeight="1" x14ac:dyDescent="0.45">
      <c r="A271" s="49"/>
    </row>
    <row r="272" spans="1:1" ht="20.100000000000001" customHeight="1" x14ac:dyDescent="0.45">
      <c r="A272" s="49"/>
    </row>
    <row r="273" spans="1:1" ht="20.100000000000001" customHeight="1" x14ac:dyDescent="0.45">
      <c r="A273" s="49"/>
    </row>
    <row r="274" spans="1:1" ht="20.100000000000001" customHeight="1" x14ac:dyDescent="0.45">
      <c r="A274" s="49"/>
    </row>
    <row r="275" spans="1:1" ht="20.100000000000001" customHeight="1" x14ac:dyDescent="0.45">
      <c r="A275" s="49"/>
    </row>
    <row r="276" spans="1:1" ht="20.100000000000001" customHeight="1" x14ac:dyDescent="0.45">
      <c r="A276" s="49"/>
    </row>
    <row r="277" spans="1:1" ht="20.100000000000001" customHeight="1" x14ac:dyDescent="0.45">
      <c r="A277" s="49"/>
    </row>
    <row r="278" spans="1:1" ht="20.100000000000001" customHeight="1" x14ac:dyDescent="0.45">
      <c r="A278" s="49"/>
    </row>
    <row r="279" spans="1:1" ht="20.100000000000001" customHeight="1" x14ac:dyDescent="0.45">
      <c r="A279" s="49"/>
    </row>
    <row r="280" spans="1:1" ht="20.100000000000001" customHeight="1" x14ac:dyDescent="0.45">
      <c r="A280" s="49"/>
    </row>
    <row r="282" spans="1:1" ht="20.100000000000001" customHeight="1" x14ac:dyDescent="0.45">
      <c r="A282" s="6"/>
    </row>
    <row r="283" spans="1:1" ht="20.100000000000001" customHeight="1" x14ac:dyDescent="0.45">
      <c r="A283" s="6"/>
    </row>
    <row r="284" spans="1:1" ht="20.100000000000001" customHeight="1" x14ac:dyDescent="0.45">
      <c r="A284" s="50"/>
    </row>
    <row r="285" spans="1:1" ht="20.100000000000001" customHeight="1" x14ac:dyDescent="0.45">
      <c r="A285" s="6"/>
    </row>
    <row r="286" spans="1:1" ht="20.100000000000001" customHeight="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286"/>
  <sheetViews>
    <sheetView workbookViewId="0">
      <selection activeCell="B16" sqref="B1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1" customHeight="1" x14ac:dyDescent="0.45">
      <c r="A1" s="54" t="s">
        <v>0</v>
      </c>
      <c r="B1" s="54"/>
      <c r="C1" s="54"/>
      <c r="D1" s="54"/>
      <c r="E1" s="54"/>
      <c r="F1" s="54"/>
    </row>
    <row r="2" spans="1:7" ht="21" customHeight="1" x14ac:dyDescent="0.45">
      <c r="A2" s="55" t="s">
        <v>118</v>
      </c>
      <c r="B2" s="55"/>
      <c r="C2" s="55"/>
      <c r="D2" s="55"/>
      <c r="E2" s="55"/>
      <c r="F2" s="55"/>
    </row>
    <row r="3" spans="1:7" ht="21" customHeight="1" x14ac:dyDescent="0.2">
      <c r="A3" s="52"/>
      <c r="B3" s="52"/>
      <c r="C3" s="52"/>
      <c r="D3" s="52"/>
      <c r="E3" s="52"/>
      <c r="F3" s="52"/>
    </row>
    <row r="4" spans="1:7" ht="21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1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1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1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1" customHeight="1" x14ac:dyDescent="0.5">
      <c r="A9" s="7" t="s">
        <v>13</v>
      </c>
      <c r="B9" s="7">
        <v>10000000</v>
      </c>
      <c r="C9" s="7">
        <v>740185.95</v>
      </c>
      <c r="D9" s="7">
        <v>3303652.07</v>
      </c>
      <c r="E9" s="8" t="str">
        <f>IF(D9&gt;B9,"+","-")</f>
        <v>-</v>
      </c>
      <c r="F9" s="7">
        <f>ABS(D9-B9)</f>
        <v>6696347.9299999997</v>
      </c>
      <c r="G9" s="6"/>
    </row>
    <row r="10" spans="1:7" s="9" customFormat="1" ht="21" customHeight="1" x14ac:dyDescent="0.5">
      <c r="A10" s="7" t="s">
        <v>14</v>
      </c>
      <c r="B10" s="7">
        <v>1100000000</v>
      </c>
      <c r="C10" s="7">
        <v>19460507.719999999</v>
      </c>
      <c r="D10" s="7">
        <v>484910767.52999997</v>
      </c>
      <c r="E10" s="8" t="str">
        <f t="shared" ref="E10:E16" si="0">IF(D10&gt;B10,"+","-")</f>
        <v>-</v>
      </c>
      <c r="F10" s="7">
        <f t="shared" ref="F10:F16" si="1">ABS(D10-B10)</f>
        <v>615089232.47000003</v>
      </c>
      <c r="G10" s="6"/>
    </row>
    <row r="11" spans="1:7" ht="21" customHeight="1" x14ac:dyDescent="0.5">
      <c r="A11" s="7" t="s">
        <v>15</v>
      </c>
      <c r="B11" s="7">
        <v>1140000000</v>
      </c>
      <c r="C11" s="7">
        <v>141230562.03</v>
      </c>
      <c r="D11" s="7">
        <v>837804249.23000002</v>
      </c>
      <c r="E11" s="8" t="str">
        <f t="shared" si="0"/>
        <v>-</v>
      </c>
      <c r="F11" s="7">
        <f t="shared" si="1"/>
        <v>302195750.76999998</v>
      </c>
      <c r="G11" s="6"/>
    </row>
    <row r="12" spans="1:7" ht="21" customHeight="1" x14ac:dyDescent="0.5">
      <c r="A12" s="7" t="s">
        <v>16</v>
      </c>
      <c r="B12" s="7">
        <v>1000000</v>
      </c>
      <c r="C12" s="7">
        <v>88608</v>
      </c>
      <c r="D12" s="7">
        <v>569110</v>
      </c>
      <c r="E12" s="8" t="str">
        <f t="shared" si="0"/>
        <v>-</v>
      </c>
      <c r="F12" s="7">
        <f t="shared" si="1"/>
        <v>430890</v>
      </c>
      <c r="G12" s="6"/>
    </row>
    <row r="13" spans="1:7" ht="21" customHeight="1" x14ac:dyDescent="0.5">
      <c r="A13" s="7" t="s">
        <v>17</v>
      </c>
      <c r="B13" s="7">
        <v>225000000</v>
      </c>
      <c r="C13" s="7">
        <v>15152988.789999999</v>
      </c>
      <c r="D13" s="7">
        <v>117375462.08</v>
      </c>
      <c r="E13" s="8" t="str">
        <f t="shared" si="0"/>
        <v>-</v>
      </c>
      <c r="F13" s="7">
        <f t="shared" si="1"/>
        <v>107624537.92</v>
      </c>
      <c r="G13" s="6"/>
    </row>
    <row r="14" spans="1:7" ht="21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1" customHeight="1" x14ac:dyDescent="0.5">
      <c r="A15" s="7" t="s">
        <v>19</v>
      </c>
      <c r="B15" s="10">
        <v>7500000000</v>
      </c>
      <c r="C15" s="7">
        <v>471917751.94999999</v>
      </c>
      <c r="D15" s="7">
        <v>621210920.08000004</v>
      </c>
      <c r="E15" s="8" t="str">
        <f>IF(D15&gt;B15,"+","-")</f>
        <v>-</v>
      </c>
      <c r="F15" s="7">
        <f>ABS(D15-B15)</f>
        <v>6878789079.9200001</v>
      </c>
      <c r="G15" s="6"/>
    </row>
    <row r="16" spans="1:7" ht="21" customHeight="1" x14ac:dyDescent="0.5">
      <c r="A16" s="7" t="s">
        <v>20</v>
      </c>
      <c r="B16" s="11">
        <f>SUM(B9:B15)</f>
        <v>10000000000</v>
      </c>
      <c r="C16" s="11">
        <v>648590604.46000004</v>
      </c>
      <c r="D16" s="11">
        <v>2065174160.99</v>
      </c>
      <c r="E16" s="12" t="str">
        <f t="shared" si="0"/>
        <v>-</v>
      </c>
      <c r="F16" s="11">
        <f t="shared" si="1"/>
        <v>7934825839.0100002</v>
      </c>
      <c r="G16" s="6"/>
    </row>
    <row r="17" spans="1:7" ht="21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1" customHeight="1" x14ac:dyDescent="0.5">
      <c r="A18" s="7" t="s">
        <v>22</v>
      </c>
      <c r="B18" s="13">
        <v>28200000000</v>
      </c>
      <c r="C18" s="7">
        <v>4551039680.96</v>
      </c>
      <c r="D18" s="7">
        <v>22174254719.75</v>
      </c>
      <c r="E18" s="8" t="str">
        <f t="shared" ref="E18:E27" si="2">IF(D18&gt;B18,"+","-")</f>
        <v>-</v>
      </c>
      <c r="F18" s="7">
        <f t="shared" ref="F18:F27" si="3">ABS(D18-B18)</f>
        <v>6025745280.25</v>
      </c>
      <c r="G18" s="6"/>
    </row>
    <row r="19" spans="1:7" ht="21" customHeight="1" x14ac:dyDescent="0.5">
      <c r="A19" s="7" t="s">
        <v>23</v>
      </c>
      <c r="B19" s="13">
        <v>13700000000</v>
      </c>
      <c r="C19" s="14">
        <v>2881016294.9899998</v>
      </c>
      <c r="D19" s="7">
        <v>9729130750.8899994</v>
      </c>
      <c r="E19" s="15" t="str">
        <f t="shared" si="2"/>
        <v>-</v>
      </c>
      <c r="F19" s="7">
        <f t="shared" si="3"/>
        <v>3970869249.1100006</v>
      </c>
      <c r="G19" s="6"/>
    </row>
    <row r="20" spans="1:7" ht="21" customHeight="1" x14ac:dyDescent="0.5">
      <c r="A20" s="7" t="s">
        <v>24</v>
      </c>
      <c r="B20" s="13">
        <v>4800000000</v>
      </c>
      <c r="C20" s="14">
        <v>362732247.77999997</v>
      </c>
      <c r="D20" s="14">
        <v>2518072731.5300002</v>
      </c>
      <c r="E20" s="8" t="s">
        <v>8</v>
      </c>
      <c r="F20" s="7">
        <f t="shared" si="3"/>
        <v>2281927268.4699998</v>
      </c>
      <c r="G20" s="6"/>
    </row>
    <row r="21" spans="1:7" ht="21" customHeight="1" x14ac:dyDescent="0.5">
      <c r="A21" s="7" t="s">
        <v>25</v>
      </c>
      <c r="B21" s="16">
        <v>13300000000</v>
      </c>
      <c r="C21" s="14" t="s">
        <v>8</v>
      </c>
      <c r="D21" s="17">
        <v>5844780734</v>
      </c>
      <c r="E21" s="8" t="str">
        <f t="shared" si="2"/>
        <v>-</v>
      </c>
      <c r="F21" s="7">
        <f t="shared" si="3"/>
        <v>7455219266</v>
      </c>
      <c r="G21" s="6"/>
    </row>
    <row r="22" spans="1:7" ht="21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1" customHeight="1" x14ac:dyDescent="0.5">
      <c r="A23" s="7" t="s">
        <v>27</v>
      </c>
      <c r="B23" s="13">
        <v>3850000000</v>
      </c>
      <c r="C23" s="7">
        <v>383450690.81999999</v>
      </c>
      <c r="D23" s="7">
        <v>2297368710.0700002</v>
      </c>
      <c r="E23" s="8" t="str">
        <f>IF(D23&gt;B23,"+","-")</f>
        <v>-</v>
      </c>
      <c r="F23" s="7">
        <f>ABS(D23-B23)</f>
        <v>1552631289.9299998</v>
      </c>
      <c r="G23" s="6"/>
    </row>
    <row r="24" spans="1:7" ht="21" customHeight="1" x14ac:dyDescent="0.5">
      <c r="A24" s="7" t="s">
        <v>28</v>
      </c>
      <c r="B24" s="7">
        <v>4800000</v>
      </c>
      <c r="C24" s="14">
        <v>39387</v>
      </c>
      <c r="D24" s="14">
        <v>2292798.86</v>
      </c>
      <c r="E24" s="8" t="s">
        <v>8</v>
      </c>
      <c r="F24" s="7">
        <f>ABS(D24-B24)</f>
        <v>2507201.14</v>
      </c>
      <c r="G24" s="6"/>
    </row>
    <row r="25" spans="1:7" ht="21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1" customHeight="1" x14ac:dyDescent="0.5">
      <c r="A26" s="7" t="s">
        <v>30</v>
      </c>
      <c r="B26" s="7">
        <v>145000000</v>
      </c>
      <c r="C26" s="7">
        <v>3167650</v>
      </c>
      <c r="D26" s="7">
        <v>21038540</v>
      </c>
      <c r="E26" s="8" t="str">
        <f>IF(D26&gt;B26,"+","-")</f>
        <v>-</v>
      </c>
      <c r="F26" s="7">
        <f>ABS(D26-B26)</f>
        <v>123961460</v>
      </c>
      <c r="G26" s="6"/>
    </row>
    <row r="27" spans="1:7" ht="21" customHeight="1" x14ac:dyDescent="0.5">
      <c r="A27" s="7" t="s">
        <v>31</v>
      </c>
      <c r="B27" s="21">
        <f>SUM(B18:B26)</f>
        <v>64000000000</v>
      </c>
      <c r="C27" s="21">
        <v>8181445951.5500002</v>
      </c>
      <c r="D27" s="21">
        <v>42586957485.099998</v>
      </c>
      <c r="E27" s="12" t="str">
        <f t="shared" si="2"/>
        <v>-</v>
      </c>
      <c r="F27" s="11">
        <f t="shared" si="3"/>
        <v>21413042514.900002</v>
      </c>
      <c r="G27" s="6"/>
    </row>
    <row r="28" spans="1:7" ht="21" customHeight="1" x14ac:dyDescent="0.5">
      <c r="A28" s="22" t="s">
        <v>32</v>
      </c>
      <c r="B28" s="23">
        <f>+B16+B27</f>
        <v>74000000000</v>
      </c>
      <c r="C28" s="23">
        <v>8830036556.0100002</v>
      </c>
      <c r="D28" s="23">
        <v>44652131646.089996</v>
      </c>
      <c r="E28" s="24" t="str">
        <f>IF(D28&gt;B28,"+","-")</f>
        <v>-</v>
      </c>
      <c r="F28" s="23">
        <f>ABS(D28-B28)</f>
        <v>29347868353.910004</v>
      </c>
      <c r="G28" s="6"/>
    </row>
    <row r="29" spans="1:7" ht="21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1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1" customHeight="1" x14ac:dyDescent="0.5">
      <c r="A31" s="7" t="s">
        <v>35</v>
      </c>
      <c r="B31" s="7">
        <v>800000000</v>
      </c>
      <c r="C31" s="7">
        <v>41427806</v>
      </c>
      <c r="D31" s="7">
        <v>314620029.76999998</v>
      </c>
      <c r="E31" s="8" t="str">
        <f t="shared" ref="E31:E38" si="4">IF(D31&gt;B31,"+","-")</f>
        <v>-</v>
      </c>
      <c r="F31" s="7">
        <f t="shared" ref="F31:F37" si="5">ABS(D31-B31)</f>
        <v>485379970.23000002</v>
      </c>
      <c r="G31" s="6"/>
    </row>
    <row r="32" spans="1:7" ht="21" customHeight="1" x14ac:dyDescent="0.5">
      <c r="A32" s="7" t="s">
        <v>36</v>
      </c>
      <c r="B32" s="7">
        <v>42700000</v>
      </c>
      <c r="C32" s="7">
        <v>2726200</v>
      </c>
      <c r="D32" s="7">
        <v>20728910</v>
      </c>
      <c r="E32" s="8" t="str">
        <f t="shared" si="4"/>
        <v>-</v>
      </c>
      <c r="F32" s="7">
        <f t="shared" si="5"/>
        <v>21971090</v>
      </c>
      <c r="G32" s="6"/>
    </row>
    <row r="33" spans="1:7" ht="21" customHeight="1" x14ac:dyDescent="0.5">
      <c r="A33" s="7" t="s">
        <v>37</v>
      </c>
      <c r="B33" s="7">
        <v>45000000</v>
      </c>
      <c r="C33" s="7">
        <v>1949254.5</v>
      </c>
      <c r="D33" s="7">
        <v>22341147.870000001</v>
      </c>
      <c r="E33" s="8" t="str">
        <f t="shared" si="4"/>
        <v>-</v>
      </c>
      <c r="F33" s="7">
        <f t="shared" si="5"/>
        <v>22658852.129999999</v>
      </c>
      <c r="G33" s="6"/>
    </row>
    <row r="34" spans="1:7" s="9" customFormat="1" ht="21" customHeight="1" x14ac:dyDescent="0.5">
      <c r="A34" s="7" t="s">
        <v>38</v>
      </c>
      <c r="B34" s="7">
        <v>60000000</v>
      </c>
      <c r="C34" s="7">
        <v>4254492.0199999996</v>
      </c>
      <c r="D34" s="7">
        <v>29371799.59</v>
      </c>
      <c r="E34" s="8" t="str">
        <f t="shared" si="4"/>
        <v>-</v>
      </c>
      <c r="F34" s="7">
        <f t="shared" si="5"/>
        <v>30628200.41</v>
      </c>
      <c r="G34" s="6"/>
    </row>
    <row r="35" spans="1:7" ht="21" customHeight="1" x14ac:dyDescent="0.5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1" customHeight="1" x14ac:dyDescent="0.5">
      <c r="A36" s="7" t="s">
        <v>40</v>
      </c>
      <c r="B36" s="7">
        <v>77000000</v>
      </c>
      <c r="C36" s="7">
        <v>50770</v>
      </c>
      <c r="D36" s="7">
        <v>478668</v>
      </c>
      <c r="E36" s="8" t="str">
        <f t="shared" si="4"/>
        <v>-</v>
      </c>
      <c r="F36" s="7">
        <f t="shared" si="5"/>
        <v>76521332</v>
      </c>
      <c r="G36" s="6"/>
    </row>
    <row r="37" spans="1:7" ht="21" customHeight="1" x14ac:dyDescent="0.5">
      <c r="A37" s="7" t="s">
        <v>41</v>
      </c>
      <c r="B37" s="25">
        <v>900000</v>
      </c>
      <c r="C37" s="7">
        <v>53800</v>
      </c>
      <c r="D37" s="7">
        <v>520294</v>
      </c>
      <c r="E37" s="8" t="str">
        <f t="shared" si="4"/>
        <v>-</v>
      </c>
      <c r="F37" s="7">
        <f t="shared" si="5"/>
        <v>379706</v>
      </c>
      <c r="G37" s="6"/>
    </row>
    <row r="38" spans="1:7" ht="21" customHeight="1" x14ac:dyDescent="0.5">
      <c r="A38" s="7" t="s">
        <v>42</v>
      </c>
      <c r="B38" s="25">
        <v>13000000</v>
      </c>
      <c r="C38" s="7">
        <v>720350</v>
      </c>
      <c r="D38" s="7">
        <v>6179450</v>
      </c>
      <c r="E38" s="8" t="str">
        <f t="shared" si="4"/>
        <v>-</v>
      </c>
      <c r="F38" s="7">
        <f>ABS(D38-B38)</f>
        <v>6820550</v>
      </c>
      <c r="G38" s="6"/>
    </row>
    <row r="39" spans="1:7" s="9" customFormat="1" ht="21" customHeight="1" x14ac:dyDescent="0.5">
      <c r="A39" s="7" t="s">
        <v>43</v>
      </c>
      <c r="B39" s="7">
        <v>310000</v>
      </c>
      <c r="C39" s="14" t="s">
        <v>8</v>
      </c>
      <c r="D39" s="14">
        <v>24500</v>
      </c>
      <c r="E39" s="8" t="s">
        <v>8</v>
      </c>
      <c r="F39" s="7">
        <f t="shared" ref="F39:F40" si="6">ABS(D39-B39)</f>
        <v>285500</v>
      </c>
      <c r="G39" s="6"/>
    </row>
    <row r="40" spans="1:7" s="9" customFormat="1" ht="21" customHeight="1" x14ac:dyDescent="0.5">
      <c r="A40" s="7" t="s">
        <v>44</v>
      </c>
      <c r="B40" s="7">
        <v>80000</v>
      </c>
      <c r="C40" s="14">
        <v>1375</v>
      </c>
      <c r="D40" s="14">
        <v>22325</v>
      </c>
      <c r="E40" s="8" t="s">
        <v>8</v>
      </c>
      <c r="F40" s="7">
        <f t="shared" si="6"/>
        <v>57675</v>
      </c>
      <c r="G40" s="6"/>
    </row>
    <row r="41" spans="1:7" s="9" customFormat="1" ht="21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v>42700000</v>
      </c>
      <c r="G41" s="6"/>
    </row>
    <row r="42" spans="1:7" s="9" customFormat="1" ht="21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1" customHeight="1" x14ac:dyDescent="0.5">
      <c r="A43" s="23"/>
      <c r="B43" s="23"/>
      <c r="C43" s="23"/>
      <c r="D43" s="23"/>
      <c r="E43" s="24"/>
      <c r="F43" s="23"/>
      <c r="G43" s="6"/>
    </row>
    <row r="44" spans="1:7" ht="21" customHeight="1" x14ac:dyDescent="0.5">
      <c r="A44" s="17"/>
      <c r="B44" s="25"/>
      <c r="C44" s="17"/>
      <c r="D44" s="17"/>
      <c r="E44" s="26"/>
      <c r="F44" s="17"/>
      <c r="G44" s="6"/>
    </row>
    <row r="45" spans="1:7" ht="21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1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1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1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1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ref="F50:F55" si="8">ABS(D50-B50)</f>
        <v>800000000</v>
      </c>
      <c r="G50" s="6"/>
    </row>
    <row r="51" spans="1:7" s="9" customFormat="1" ht="21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8"/>
        <v>115000000</v>
      </c>
      <c r="G51" s="6"/>
    </row>
    <row r="52" spans="1:7" s="9" customFormat="1" ht="21" customHeight="1" x14ac:dyDescent="0.5">
      <c r="A52" s="7" t="s">
        <v>52</v>
      </c>
      <c r="B52" s="7">
        <v>84000000</v>
      </c>
      <c r="C52" s="7">
        <v>17247157</v>
      </c>
      <c r="D52" s="7">
        <v>106123590</v>
      </c>
      <c r="E52" s="8" t="str">
        <f t="shared" si="7"/>
        <v>+</v>
      </c>
      <c r="F52" s="7">
        <f t="shared" si="8"/>
        <v>22123590</v>
      </c>
      <c r="G52" s="6"/>
    </row>
    <row r="53" spans="1:7" s="9" customFormat="1" ht="21" customHeight="1" x14ac:dyDescent="0.5">
      <c r="A53" s="7" t="s">
        <v>53</v>
      </c>
      <c r="B53" s="7">
        <v>300000</v>
      </c>
      <c r="C53" s="14" t="s">
        <v>8</v>
      </c>
      <c r="D53" s="14">
        <v>13584</v>
      </c>
      <c r="E53" s="8" t="s">
        <v>8</v>
      </c>
      <c r="F53" s="7">
        <f t="shared" si="8"/>
        <v>286416</v>
      </c>
      <c r="G53" s="6"/>
    </row>
    <row r="54" spans="1:7" s="9" customFormat="1" ht="21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1" customHeight="1" x14ac:dyDescent="0.5">
      <c r="A55" s="7" t="s">
        <v>55</v>
      </c>
      <c r="B55" s="11">
        <f>SUM(B31:B42)+SUM(B49:B54)</f>
        <v>2214000000</v>
      </c>
      <c r="C55" s="11">
        <v>68431201.519999996</v>
      </c>
      <c r="D55" s="11">
        <v>500426198.23000002</v>
      </c>
      <c r="E55" s="12" t="str">
        <f t="shared" si="7"/>
        <v>-</v>
      </c>
      <c r="F55" s="11">
        <f t="shared" si="8"/>
        <v>1713573801.77</v>
      </c>
      <c r="G55" s="6"/>
    </row>
    <row r="56" spans="1:7" ht="21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1" customHeight="1" x14ac:dyDescent="0.5">
      <c r="A57" s="7" t="s">
        <v>57</v>
      </c>
      <c r="B57" s="7">
        <v>133000000</v>
      </c>
      <c r="C57" s="7">
        <v>115990</v>
      </c>
      <c r="D57" s="7">
        <v>2969821.4</v>
      </c>
      <c r="E57" s="8" t="str">
        <f>IF(D57&gt;B57,"+","-")</f>
        <v>-</v>
      </c>
      <c r="F57" s="7">
        <f>ABS(D57-B57)</f>
        <v>130030178.59999999</v>
      </c>
      <c r="G57" s="6"/>
    </row>
    <row r="58" spans="1:7" ht="21" customHeight="1" x14ac:dyDescent="0.5">
      <c r="A58" s="7" t="s">
        <v>58</v>
      </c>
      <c r="B58" s="7">
        <v>20000000</v>
      </c>
      <c r="C58" s="7">
        <v>18862</v>
      </c>
      <c r="D58" s="7">
        <v>496626</v>
      </c>
      <c r="E58" s="8" t="str">
        <f t="shared" ref="E58:E63" si="9">IF(D58&gt;B58,"+","-")</f>
        <v>-</v>
      </c>
      <c r="F58" s="7">
        <f t="shared" ref="F58:F65" si="10">ABS(D58-B58)</f>
        <v>19503374</v>
      </c>
      <c r="G58" s="6"/>
    </row>
    <row r="59" spans="1:7" ht="21" customHeight="1" x14ac:dyDescent="0.5">
      <c r="A59" s="7" t="s">
        <v>59</v>
      </c>
      <c r="B59" s="7">
        <v>200000</v>
      </c>
      <c r="C59" s="7">
        <v>13320</v>
      </c>
      <c r="D59" s="7">
        <v>96190</v>
      </c>
      <c r="E59" s="8" t="str">
        <f t="shared" si="9"/>
        <v>-</v>
      </c>
      <c r="F59" s="7">
        <f t="shared" si="10"/>
        <v>103810</v>
      </c>
      <c r="G59" s="6"/>
    </row>
    <row r="60" spans="1:7" ht="21" customHeight="1" x14ac:dyDescent="0.5">
      <c r="A60" s="7" t="s">
        <v>60</v>
      </c>
      <c r="B60" s="7">
        <v>2200000</v>
      </c>
      <c r="C60" s="14" t="s">
        <v>8</v>
      </c>
      <c r="D60" s="7">
        <v>47000</v>
      </c>
      <c r="E60" s="8" t="str">
        <f t="shared" si="9"/>
        <v>-</v>
      </c>
      <c r="F60" s="7">
        <f t="shared" si="10"/>
        <v>2153000</v>
      </c>
      <c r="G60" s="6"/>
    </row>
    <row r="61" spans="1:7" ht="21" customHeight="1" x14ac:dyDescent="0.5">
      <c r="A61" s="7" t="s">
        <v>61</v>
      </c>
      <c r="B61" s="7">
        <v>300000</v>
      </c>
      <c r="C61" s="7">
        <v>25000</v>
      </c>
      <c r="D61" s="7">
        <v>257000</v>
      </c>
      <c r="E61" s="8" t="str">
        <f t="shared" si="9"/>
        <v>-</v>
      </c>
      <c r="F61" s="7">
        <f t="shared" si="10"/>
        <v>43000</v>
      </c>
      <c r="G61" s="6"/>
    </row>
    <row r="62" spans="1:7" ht="21" customHeight="1" x14ac:dyDescent="0.5">
      <c r="A62" s="7" t="s">
        <v>62</v>
      </c>
      <c r="B62" s="7">
        <v>1300000</v>
      </c>
      <c r="C62" s="14" t="s">
        <v>8</v>
      </c>
      <c r="D62" s="7">
        <v>82800</v>
      </c>
      <c r="E62" s="8" t="str">
        <f t="shared" si="9"/>
        <v>-</v>
      </c>
      <c r="F62" s="7">
        <f t="shared" si="10"/>
        <v>1217200</v>
      </c>
      <c r="G62" s="6"/>
    </row>
    <row r="63" spans="1:7" ht="21" customHeight="1" x14ac:dyDescent="0.5">
      <c r="A63" s="7" t="s">
        <v>63</v>
      </c>
      <c r="B63" s="7">
        <v>13000000</v>
      </c>
      <c r="C63" s="7">
        <v>114</v>
      </c>
      <c r="D63" s="7">
        <v>431779</v>
      </c>
      <c r="E63" s="8" t="str">
        <f t="shared" si="9"/>
        <v>-</v>
      </c>
      <c r="F63" s="7">
        <f t="shared" si="10"/>
        <v>12568221</v>
      </c>
      <c r="G63" s="6"/>
    </row>
    <row r="64" spans="1:7" ht="21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1" customHeight="1" x14ac:dyDescent="0.5">
      <c r="A65" s="7" t="s">
        <v>65</v>
      </c>
      <c r="B65" s="11">
        <f>SUM(B57:B63)</f>
        <v>170000000</v>
      </c>
      <c r="C65" s="11">
        <v>96646</v>
      </c>
      <c r="D65" s="11">
        <v>4381216.4000000004</v>
      </c>
      <c r="E65" s="12" t="str">
        <f>IF(D65&gt;B65,"+","-")</f>
        <v>-</v>
      </c>
      <c r="F65" s="11">
        <f t="shared" si="10"/>
        <v>165618783.59999999</v>
      </c>
      <c r="G65" s="6"/>
    </row>
    <row r="66" spans="1:7" ht="21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1" customHeight="1" x14ac:dyDescent="0.5">
      <c r="A67" s="7" t="s">
        <v>67</v>
      </c>
      <c r="B67" s="7">
        <v>110000000</v>
      </c>
      <c r="C67" s="7">
        <v>5931564</v>
      </c>
      <c r="D67" s="7">
        <v>54551864.740000002</v>
      </c>
      <c r="E67" s="8" t="str">
        <f>IF(D67&gt;B67,"+","-")</f>
        <v>-</v>
      </c>
      <c r="F67" s="7">
        <f>ABS(D67-B67)</f>
        <v>55448135.259999998</v>
      </c>
      <c r="G67" s="6"/>
    </row>
    <row r="68" spans="1:7" s="9" customFormat="1" ht="21" customHeight="1" x14ac:dyDescent="0.5">
      <c r="A68" s="7" t="s">
        <v>68</v>
      </c>
      <c r="B68" s="11">
        <f>+B67</f>
        <v>110000000</v>
      </c>
      <c r="C68" s="11">
        <f>C67</f>
        <v>5931564</v>
      </c>
      <c r="D68" s="11">
        <f>D67</f>
        <v>54551864.740000002</v>
      </c>
      <c r="E68" s="12" t="str">
        <f t="shared" ref="E68:E82" si="11">IF(D68&gt;B68,"+","-")</f>
        <v>-</v>
      </c>
      <c r="F68" s="11">
        <f>ABS(D68-B68)</f>
        <v>55448135.259999998</v>
      </c>
      <c r="G68" s="6"/>
    </row>
    <row r="69" spans="1:7" ht="21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1" customHeight="1" x14ac:dyDescent="0.5">
      <c r="A70" s="7" t="s">
        <v>70</v>
      </c>
      <c r="B70" s="7">
        <v>15000000</v>
      </c>
      <c r="C70" s="7">
        <v>38751</v>
      </c>
      <c r="D70" s="7">
        <v>318417</v>
      </c>
      <c r="E70" s="8" t="str">
        <f t="shared" si="11"/>
        <v>-</v>
      </c>
      <c r="F70" s="7">
        <f t="shared" ref="F70:F83" si="12">ABS(D70-B70)</f>
        <v>14681583</v>
      </c>
      <c r="G70" s="6"/>
    </row>
    <row r="71" spans="1:7" ht="21" customHeight="1" x14ac:dyDescent="0.5">
      <c r="A71" s="7" t="s">
        <v>71</v>
      </c>
      <c r="B71" s="7">
        <v>500000</v>
      </c>
      <c r="C71" s="7">
        <v>6325</v>
      </c>
      <c r="D71" s="7">
        <v>167850</v>
      </c>
      <c r="E71" s="8" t="str">
        <f t="shared" si="11"/>
        <v>-</v>
      </c>
      <c r="F71" s="7">
        <f t="shared" si="12"/>
        <v>332150</v>
      </c>
      <c r="G71" s="6"/>
    </row>
    <row r="72" spans="1:7" s="9" customFormat="1" ht="21" customHeight="1" x14ac:dyDescent="0.5">
      <c r="A72" s="7" t="s">
        <v>72</v>
      </c>
      <c r="B72" s="7">
        <v>1000000</v>
      </c>
      <c r="C72" s="14">
        <v>19170</v>
      </c>
      <c r="D72" s="14">
        <v>77820</v>
      </c>
      <c r="E72" s="8" t="s">
        <v>8</v>
      </c>
      <c r="F72" s="7">
        <f t="shared" si="12"/>
        <v>922180</v>
      </c>
      <c r="G72" s="6"/>
    </row>
    <row r="73" spans="1:7" ht="21" customHeight="1" x14ac:dyDescent="0.5">
      <c r="A73" s="7" t="s">
        <v>73</v>
      </c>
      <c r="B73" s="7">
        <v>4000000</v>
      </c>
      <c r="C73" s="7">
        <v>233904</v>
      </c>
      <c r="D73" s="7">
        <v>4885817</v>
      </c>
      <c r="E73" s="8" t="str">
        <f t="shared" si="11"/>
        <v>+</v>
      </c>
      <c r="F73" s="7">
        <f t="shared" si="12"/>
        <v>885817</v>
      </c>
      <c r="G73" s="6"/>
    </row>
    <row r="74" spans="1:7" ht="21" customHeight="1" x14ac:dyDescent="0.5">
      <c r="A74" s="7" t="s">
        <v>74</v>
      </c>
      <c r="B74" s="7">
        <v>4000000</v>
      </c>
      <c r="C74" s="14">
        <v>113500</v>
      </c>
      <c r="D74" s="7">
        <v>353600</v>
      </c>
      <c r="E74" s="8" t="str">
        <f t="shared" si="11"/>
        <v>-</v>
      </c>
      <c r="F74" s="7">
        <f t="shared" si="12"/>
        <v>3646400</v>
      </c>
      <c r="G74" s="6"/>
    </row>
    <row r="75" spans="1:7" ht="21" customHeight="1" x14ac:dyDescent="0.5">
      <c r="A75" s="7" t="s">
        <v>75</v>
      </c>
      <c r="B75" s="7">
        <v>80000</v>
      </c>
      <c r="C75" s="14">
        <v>10000</v>
      </c>
      <c r="D75" s="14">
        <v>30000</v>
      </c>
      <c r="E75" s="8" t="s">
        <v>8</v>
      </c>
      <c r="F75" s="7">
        <f t="shared" si="12"/>
        <v>50000</v>
      </c>
      <c r="G75" s="6"/>
    </row>
    <row r="76" spans="1:7" ht="21" customHeight="1" x14ac:dyDescent="0.5">
      <c r="A76" s="7" t="s">
        <v>76</v>
      </c>
      <c r="B76" s="7">
        <v>6700000</v>
      </c>
      <c r="C76" s="7">
        <v>217750</v>
      </c>
      <c r="D76" s="7">
        <v>1794900</v>
      </c>
      <c r="E76" s="8" t="str">
        <f>IF(D76&gt;B76,"+","-")</f>
        <v>-</v>
      </c>
      <c r="F76" s="7">
        <f>ABS(D76-B76)</f>
        <v>4905100</v>
      </c>
      <c r="G76" s="6"/>
    </row>
    <row r="77" spans="1:7" s="9" customFormat="1" ht="21" customHeight="1" x14ac:dyDescent="0.5">
      <c r="A77" s="7" t="s">
        <v>77</v>
      </c>
      <c r="B77" s="7">
        <v>13000000</v>
      </c>
      <c r="C77" s="14">
        <v>699575</v>
      </c>
      <c r="D77" s="7">
        <v>6814385</v>
      </c>
      <c r="E77" s="8" t="str">
        <f>IF(D77&gt;B77,"+","-")</f>
        <v>-</v>
      </c>
      <c r="F77" s="7">
        <f>ABS(D77-B77)</f>
        <v>6185615</v>
      </c>
      <c r="G77" s="6"/>
    </row>
    <row r="78" spans="1:7" ht="21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1"/>
        <v>-</v>
      </c>
      <c r="F78" s="7">
        <f t="shared" si="12"/>
        <v>10000</v>
      </c>
      <c r="G78" s="6"/>
    </row>
    <row r="79" spans="1:7" ht="21" customHeight="1" x14ac:dyDescent="0.5">
      <c r="A79" s="7" t="s">
        <v>79</v>
      </c>
      <c r="B79" s="7">
        <v>11500000</v>
      </c>
      <c r="C79" s="14">
        <v>454810</v>
      </c>
      <c r="D79" s="7">
        <v>5898100</v>
      </c>
      <c r="E79" s="8" t="str">
        <f t="shared" si="11"/>
        <v>-</v>
      </c>
      <c r="F79" s="7">
        <f t="shared" si="12"/>
        <v>5601900</v>
      </c>
      <c r="G79" s="6"/>
    </row>
    <row r="80" spans="1:7" ht="21" customHeight="1" x14ac:dyDescent="0.5">
      <c r="A80" s="7" t="s">
        <v>80</v>
      </c>
      <c r="B80" s="7">
        <v>150000</v>
      </c>
      <c r="C80" s="14">
        <v>12300</v>
      </c>
      <c r="D80" s="7">
        <v>77605</v>
      </c>
      <c r="E80" s="8" t="str">
        <f t="shared" si="11"/>
        <v>-</v>
      </c>
      <c r="F80" s="7">
        <f t="shared" si="12"/>
        <v>72395</v>
      </c>
      <c r="G80" s="6"/>
    </row>
    <row r="81" spans="1:7" ht="21" customHeight="1" x14ac:dyDescent="0.5">
      <c r="A81" s="7" t="s">
        <v>81</v>
      </c>
      <c r="B81" s="7">
        <v>60000</v>
      </c>
      <c r="C81" s="14">
        <v>0</v>
      </c>
      <c r="D81" s="7">
        <v>4555</v>
      </c>
      <c r="E81" s="8" t="str">
        <f t="shared" si="11"/>
        <v>-</v>
      </c>
      <c r="F81" s="7">
        <f t="shared" si="12"/>
        <v>55445</v>
      </c>
      <c r="G81" s="6"/>
    </row>
    <row r="82" spans="1:7" ht="21" customHeight="1" x14ac:dyDescent="0.5">
      <c r="A82" s="7" t="s">
        <v>82</v>
      </c>
      <c r="B82" s="11">
        <f>SUM(B70:B81)</f>
        <v>56000000</v>
      </c>
      <c r="C82" s="11">
        <v>1806085</v>
      </c>
      <c r="D82" s="11">
        <v>20423049</v>
      </c>
      <c r="E82" s="12" t="str">
        <f t="shared" si="11"/>
        <v>-</v>
      </c>
      <c r="F82" s="11">
        <f t="shared" si="12"/>
        <v>35576951</v>
      </c>
      <c r="G82" s="6"/>
    </row>
    <row r="83" spans="1:7" ht="21" customHeight="1" x14ac:dyDescent="0.5">
      <c r="A83" s="29" t="s">
        <v>83</v>
      </c>
      <c r="B83" s="23">
        <f>+B82+B68+B65+B55</f>
        <v>2550000000</v>
      </c>
      <c r="C83" s="23">
        <v>76072204.519999996</v>
      </c>
      <c r="D83" s="23">
        <v>579782328.37</v>
      </c>
      <c r="E83" s="24" t="str">
        <f>IF(D83&gt;B83,"+","-")</f>
        <v>-</v>
      </c>
      <c r="F83" s="11">
        <f t="shared" si="12"/>
        <v>1970217671.6300001</v>
      </c>
      <c r="G83" s="6"/>
    </row>
    <row r="84" spans="1:7" ht="21" customHeight="1" x14ac:dyDescent="0.5">
      <c r="A84" s="30"/>
      <c r="B84" s="17"/>
      <c r="C84" s="17"/>
      <c r="D84" s="17"/>
      <c r="E84" s="26"/>
      <c r="F84" s="17"/>
      <c r="G84" s="6"/>
    </row>
    <row r="85" spans="1:7" ht="21" customHeight="1" x14ac:dyDescent="0.5">
      <c r="A85" s="30"/>
      <c r="B85" s="17"/>
      <c r="C85" s="17"/>
      <c r="D85" s="17"/>
      <c r="E85" s="26"/>
      <c r="F85" s="17"/>
      <c r="G85" s="6"/>
    </row>
    <row r="86" spans="1:7" ht="21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1" customHeight="1" x14ac:dyDescent="0.45">
      <c r="A87" s="52"/>
      <c r="B87" s="52"/>
      <c r="C87" s="52"/>
      <c r="D87" s="52"/>
      <c r="E87" s="52"/>
      <c r="F87" s="52"/>
      <c r="G87" s="6"/>
    </row>
    <row r="88" spans="1:7" ht="21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1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1" customHeight="1" x14ac:dyDescent="0.5">
      <c r="A91" s="19" t="s">
        <v>86</v>
      </c>
      <c r="B91" s="7">
        <v>177000000</v>
      </c>
      <c r="C91" s="14">
        <v>7043390.0800000001</v>
      </c>
      <c r="D91" s="7">
        <v>83390111.150000006</v>
      </c>
      <c r="E91" s="8" t="str">
        <f>IF(D91&gt;B91,"+","-")</f>
        <v>-</v>
      </c>
      <c r="F91" s="7">
        <f>ABS(D91-B91)</f>
        <v>93609888.849999994</v>
      </c>
      <c r="G91" s="6"/>
    </row>
    <row r="92" spans="1:7" ht="21" customHeight="1" x14ac:dyDescent="0.5">
      <c r="A92" s="19" t="s">
        <v>87</v>
      </c>
      <c r="B92" s="7">
        <v>22965000</v>
      </c>
      <c r="C92" s="14">
        <v>15048727.5</v>
      </c>
      <c r="D92" s="7">
        <v>15612729.5</v>
      </c>
      <c r="E92" s="8" t="str">
        <f>IF(D92&gt;B92,"+","-")</f>
        <v>-</v>
      </c>
      <c r="F92" s="7">
        <f>ABS(D92-B92)</f>
        <v>7352270.5</v>
      </c>
      <c r="G92" s="6"/>
    </row>
    <row r="93" spans="1:7" ht="21" customHeight="1" x14ac:dyDescent="0.5">
      <c r="A93" s="19" t="s">
        <v>88</v>
      </c>
      <c r="B93" s="7">
        <v>900000000</v>
      </c>
      <c r="C93" s="14">
        <v>36591089.369999997</v>
      </c>
      <c r="D93" s="7">
        <v>347942503.30000001</v>
      </c>
      <c r="E93" s="8" t="str">
        <f>IF(D93&gt;B93,"+","-")</f>
        <v>-</v>
      </c>
      <c r="F93" s="7">
        <f>ABS(D93-B93)</f>
        <v>552057496.70000005</v>
      </c>
      <c r="G93" s="6"/>
    </row>
    <row r="94" spans="1:7" ht="21" customHeight="1" x14ac:dyDescent="0.5">
      <c r="A94" s="19" t="s">
        <v>89</v>
      </c>
      <c r="B94" s="7">
        <v>35000</v>
      </c>
      <c r="C94" s="14" t="s">
        <v>8</v>
      </c>
      <c r="D94" s="7">
        <f>[1]ประจำเดือนรวมเช็คไม่ต้องคีย์!BH79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1" customHeight="1" x14ac:dyDescent="0.5">
      <c r="A95" s="32" t="s">
        <v>90</v>
      </c>
      <c r="B95" s="11">
        <v>1100000000</v>
      </c>
      <c r="C95" s="11">
        <v>58683206.950000003</v>
      </c>
      <c r="D95" s="11">
        <v>446945343.94999999</v>
      </c>
      <c r="E95" s="12" t="str">
        <f>IF(D95&gt;B95,"+","-")</f>
        <v>-</v>
      </c>
      <c r="F95" s="11">
        <f>ABS(D95-B95)</f>
        <v>653054656.04999995</v>
      </c>
      <c r="G95" s="6"/>
    </row>
    <row r="96" spans="1:7" ht="21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1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1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1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1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1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 x14ac:dyDescent="0.5">
      <c r="A102" s="19" t="s">
        <v>97</v>
      </c>
      <c r="B102" s="4"/>
      <c r="C102" s="4"/>
      <c r="D102" s="4"/>
      <c r="E102" s="5"/>
      <c r="F102" s="14">
        <f t="shared" ref="F102:F110" si="13">ABS(D102-B102)</f>
        <v>0</v>
      </c>
      <c r="G102" s="6"/>
    </row>
    <row r="103" spans="1:7" ht="21" customHeight="1" x14ac:dyDescent="0.5">
      <c r="A103" s="19" t="s">
        <v>98</v>
      </c>
      <c r="B103" s="7">
        <v>220000000</v>
      </c>
      <c r="C103" s="7">
        <v>15812183.17</v>
      </c>
      <c r="D103" s="7">
        <v>86444139.890000001</v>
      </c>
      <c r="E103" s="51" t="s">
        <v>8</v>
      </c>
      <c r="F103" s="14">
        <f t="shared" si="13"/>
        <v>133555860.11</v>
      </c>
      <c r="G103" s="6"/>
    </row>
    <row r="104" spans="1:7" ht="21" customHeight="1" x14ac:dyDescent="0.5">
      <c r="A104" s="19" t="s">
        <v>99</v>
      </c>
      <c r="B104" s="7">
        <v>10000000</v>
      </c>
      <c r="C104" s="14">
        <v>285200</v>
      </c>
      <c r="D104" s="7">
        <v>1132400</v>
      </c>
      <c r="E104" s="8" t="str">
        <f>IF(D104&gt;B104,"+","-")</f>
        <v>-</v>
      </c>
      <c r="F104" s="14">
        <f t="shared" si="13"/>
        <v>8867600</v>
      </c>
      <c r="G104" s="6"/>
    </row>
    <row r="105" spans="1:7" ht="21" customHeight="1" x14ac:dyDescent="0.5">
      <c r="A105" s="19" t="s">
        <v>100</v>
      </c>
      <c r="B105" s="7">
        <v>960000000</v>
      </c>
      <c r="C105" s="7">
        <v>23736500.350000001</v>
      </c>
      <c r="D105" s="7">
        <v>2667774976.2600002</v>
      </c>
      <c r="E105" s="8" t="str">
        <f>IF(D105&gt;B105,"+","-")</f>
        <v>+</v>
      </c>
      <c r="F105" s="14">
        <f t="shared" si="13"/>
        <v>1707774976.2600002</v>
      </c>
      <c r="G105" s="6"/>
    </row>
    <row r="106" spans="1:7" ht="21" customHeight="1" x14ac:dyDescent="0.5">
      <c r="A106" s="19" t="s">
        <v>101</v>
      </c>
      <c r="B106" s="7">
        <v>20000000</v>
      </c>
      <c r="C106" s="7">
        <v>467951.03</v>
      </c>
      <c r="D106" s="7">
        <v>3364178.17</v>
      </c>
      <c r="E106" s="8" t="str">
        <f t="shared" ref="E106:E110" si="14">IF(D106&gt;B106,"+","-")</f>
        <v>-</v>
      </c>
      <c r="F106" s="7">
        <f t="shared" si="13"/>
        <v>16635821.83</v>
      </c>
      <c r="G106" s="6"/>
    </row>
    <row r="107" spans="1:7" ht="21" customHeight="1" x14ac:dyDescent="0.5">
      <c r="A107" s="19" t="s">
        <v>102</v>
      </c>
      <c r="B107" s="7">
        <v>40000000</v>
      </c>
      <c r="C107" s="7">
        <v>1494225</v>
      </c>
      <c r="D107" s="7">
        <v>17480014</v>
      </c>
      <c r="E107" s="8" t="str">
        <f t="shared" si="14"/>
        <v>-</v>
      </c>
      <c r="F107" s="7">
        <f t="shared" si="13"/>
        <v>22519986</v>
      </c>
      <c r="G107" s="6"/>
    </row>
    <row r="108" spans="1:7" ht="21" customHeight="1" x14ac:dyDescent="0.5">
      <c r="A108" s="19" t="s">
        <v>103</v>
      </c>
      <c r="B108" s="7">
        <v>50000000</v>
      </c>
      <c r="C108" s="7">
        <v>10873795.630000001</v>
      </c>
      <c r="D108" s="7">
        <v>21438544.43</v>
      </c>
      <c r="E108" s="8" t="str">
        <f>IF(D108&gt;B108,"+","-")</f>
        <v>-</v>
      </c>
      <c r="F108" s="7">
        <f>ABS(D108-B108)</f>
        <v>28561455.57</v>
      </c>
      <c r="G108" s="6"/>
    </row>
    <row r="109" spans="1:7" ht="21" customHeight="1" x14ac:dyDescent="0.5">
      <c r="A109" s="38" t="s">
        <v>104</v>
      </c>
      <c r="B109" s="11">
        <v>1300000000</v>
      </c>
      <c r="C109" s="11">
        <v>52669855.18</v>
      </c>
      <c r="D109" s="11">
        <v>2797634252.75</v>
      </c>
      <c r="E109" s="12" t="str">
        <f t="shared" si="14"/>
        <v>+</v>
      </c>
      <c r="F109" s="11">
        <f t="shared" si="13"/>
        <v>1497634252.75</v>
      </c>
      <c r="G109" s="6"/>
    </row>
    <row r="110" spans="1:7" ht="21" customHeight="1" x14ac:dyDescent="0.5">
      <c r="A110" s="39" t="s">
        <v>105</v>
      </c>
      <c r="B110" s="11">
        <v>79000000000</v>
      </c>
      <c r="C110" s="11">
        <v>9017461822.6599998</v>
      </c>
      <c r="D110" s="11">
        <v>48476493571.160004</v>
      </c>
      <c r="E110" s="12" t="str">
        <f t="shared" si="14"/>
        <v>-</v>
      </c>
      <c r="F110" s="11">
        <f t="shared" si="13"/>
        <v>30523506428.839996</v>
      </c>
      <c r="G110" s="6"/>
    </row>
    <row r="111" spans="1:7" ht="21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1" customHeight="1" x14ac:dyDescent="0.5">
      <c r="A112" s="40" t="s">
        <v>107</v>
      </c>
      <c r="B112" s="23">
        <v>7441809088</v>
      </c>
      <c r="C112" s="36">
        <v>7441809088</v>
      </c>
      <c r="D112" s="36">
        <v>7441809088</v>
      </c>
      <c r="E112" s="8" t="str">
        <f>IF(D112&gt;B112,"+","-")</f>
        <v>-</v>
      </c>
      <c r="F112" s="14" t="s">
        <v>8</v>
      </c>
      <c r="G112" s="6"/>
    </row>
    <row r="113" spans="1:6" ht="21" customHeight="1" x14ac:dyDescent="0.5">
      <c r="A113" s="39" t="s">
        <v>108</v>
      </c>
      <c r="B113" s="11">
        <v>7441809088</v>
      </c>
      <c r="C113" s="41">
        <f>+C112</f>
        <v>7441809088</v>
      </c>
      <c r="D113" s="41">
        <v>7441809088</v>
      </c>
      <c r="E113" s="12" t="str">
        <f>IF(D113&gt;B113,"+","-")</f>
        <v>-</v>
      </c>
      <c r="F113" s="41" t="s">
        <v>8</v>
      </c>
    </row>
    <row r="114" spans="1:6" ht="21" customHeight="1" x14ac:dyDescent="0.5">
      <c r="A114" s="39" t="s">
        <v>109</v>
      </c>
      <c r="B114" s="11">
        <v>86441809088</v>
      </c>
      <c r="C114" s="11">
        <v>16459270910.66</v>
      </c>
      <c r="D114" s="11">
        <v>55918302659.160004</v>
      </c>
      <c r="E114" s="12" t="str">
        <f>IF(D114&gt;B114,"+","-")</f>
        <v>-</v>
      </c>
      <c r="F114" s="11">
        <f>ABS(D114-B114)</f>
        <v>30523506428.839996</v>
      </c>
    </row>
    <row r="115" spans="1:6" ht="21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1" customHeight="1" x14ac:dyDescent="0.6">
      <c r="A116" s="45"/>
      <c r="B116" s="46"/>
      <c r="C116" s="6"/>
      <c r="E116" s="47"/>
      <c r="F116" s="48"/>
    </row>
    <row r="117" spans="1:6" ht="23.25" x14ac:dyDescent="0.5">
      <c r="A117" s="43"/>
      <c r="C117" s="46"/>
      <c r="D117" s="46"/>
      <c r="E117" s="47"/>
      <c r="F117" s="48"/>
    </row>
    <row r="118" spans="1:6" ht="23.25" x14ac:dyDescent="0.5">
      <c r="B118" s="46"/>
      <c r="E118" s="47"/>
      <c r="F118" s="48"/>
    </row>
    <row r="122" spans="1:6" x14ac:dyDescent="0.45">
      <c r="C122" s="46"/>
      <c r="D122" s="46"/>
    </row>
    <row r="196" spans="1:1" x14ac:dyDescent="0.45">
      <c r="A196" s="49"/>
    </row>
    <row r="197" spans="1:1" x14ac:dyDescent="0.45">
      <c r="A197" s="49"/>
    </row>
    <row r="198" spans="1:1" x14ac:dyDescent="0.45">
      <c r="A198" s="49"/>
    </row>
    <row r="199" spans="1:1" x14ac:dyDescent="0.45">
      <c r="A199" s="49"/>
    </row>
    <row r="200" spans="1:1" x14ac:dyDescent="0.45">
      <c r="A200" s="49"/>
    </row>
    <row r="201" spans="1:1" x14ac:dyDescent="0.45">
      <c r="A201" s="49"/>
    </row>
    <row r="202" spans="1:1" x14ac:dyDescent="0.45">
      <c r="A202" s="49"/>
    </row>
    <row r="203" spans="1:1" x14ac:dyDescent="0.45">
      <c r="A203" s="49"/>
    </row>
    <row r="204" spans="1:1" x14ac:dyDescent="0.45">
      <c r="A204" s="49"/>
    </row>
    <row r="205" spans="1:1" x14ac:dyDescent="0.45">
      <c r="A205" s="49"/>
    </row>
    <row r="206" spans="1:1" x14ac:dyDescent="0.45">
      <c r="A206" s="49"/>
    </row>
    <row r="207" spans="1:1" x14ac:dyDescent="0.45">
      <c r="A207" s="49"/>
    </row>
    <row r="208" spans="1:1" x14ac:dyDescent="0.45">
      <c r="A208" s="49"/>
    </row>
    <row r="209" spans="1:1" x14ac:dyDescent="0.45">
      <c r="A209" s="49"/>
    </row>
    <row r="210" spans="1:1" x14ac:dyDescent="0.45">
      <c r="A210" s="49"/>
    </row>
    <row r="211" spans="1:1" x14ac:dyDescent="0.45">
      <c r="A211" s="49"/>
    </row>
    <row r="212" spans="1:1" x14ac:dyDescent="0.45">
      <c r="A212" s="49"/>
    </row>
    <row r="213" spans="1:1" x14ac:dyDescent="0.45">
      <c r="A213" s="49"/>
    </row>
    <row r="214" spans="1:1" x14ac:dyDescent="0.45">
      <c r="A214" s="49"/>
    </row>
    <row r="215" spans="1:1" x14ac:dyDescent="0.45">
      <c r="A215" s="49"/>
    </row>
    <row r="216" spans="1:1" x14ac:dyDescent="0.45">
      <c r="A216" s="49"/>
    </row>
    <row r="217" spans="1:1" x14ac:dyDescent="0.45">
      <c r="A217" s="49"/>
    </row>
    <row r="218" spans="1:1" x14ac:dyDescent="0.45">
      <c r="A218" s="49"/>
    </row>
    <row r="219" spans="1:1" x14ac:dyDescent="0.45">
      <c r="A219" s="49"/>
    </row>
    <row r="220" spans="1:1" x14ac:dyDescent="0.45">
      <c r="A220" s="49"/>
    </row>
    <row r="221" spans="1:1" x14ac:dyDescent="0.45">
      <c r="A221" s="49"/>
    </row>
    <row r="222" spans="1:1" x14ac:dyDescent="0.45">
      <c r="A222" s="49"/>
    </row>
    <row r="223" spans="1:1" x14ac:dyDescent="0.45">
      <c r="A223" s="49"/>
    </row>
    <row r="224" spans="1:1" x14ac:dyDescent="0.45">
      <c r="A224" s="49"/>
    </row>
    <row r="225" spans="1:1" x14ac:dyDescent="0.45">
      <c r="A225" s="49"/>
    </row>
    <row r="226" spans="1:1" x14ac:dyDescent="0.45">
      <c r="A226" s="49"/>
    </row>
    <row r="227" spans="1:1" x14ac:dyDescent="0.45">
      <c r="A227" s="49"/>
    </row>
    <row r="228" spans="1:1" x14ac:dyDescent="0.45">
      <c r="A228" s="49"/>
    </row>
    <row r="229" spans="1:1" x14ac:dyDescent="0.45">
      <c r="A229" s="49"/>
    </row>
    <row r="230" spans="1:1" x14ac:dyDescent="0.45">
      <c r="A230" s="49"/>
    </row>
    <row r="231" spans="1:1" x14ac:dyDescent="0.45">
      <c r="A231" s="49"/>
    </row>
    <row r="232" spans="1:1" x14ac:dyDescent="0.45">
      <c r="A232" s="49"/>
    </row>
    <row r="233" spans="1:1" x14ac:dyDescent="0.45">
      <c r="A233" s="49"/>
    </row>
    <row r="234" spans="1:1" x14ac:dyDescent="0.45">
      <c r="A234" s="49"/>
    </row>
    <row r="235" spans="1:1" x14ac:dyDescent="0.45">
      <c r="A235" s="49"/>
    </row>
    <row r="236" spans="1:1" x14ac:dyDescent="0.45">
      <c r="A236" s="49"/>
    </row>
    <row r="237" spans="1:1" x14ac:dyDescent="0.45">
      <c r="A237" s="49"/>
    </row>
    <row r="238" spans="1:1" x14ac:dyDescent="0.45">
      <c r="A238" s="49"/>
    </row>
    <row r="239" spans="1:1" x14ac:dyDescent="0.45">
      <c r="A239" s="49"/>
    </row>
    <row r="240" spans="1:1" x14ac:dyDescent="0.45">
      <c r="A240" s="49"/>
    </row>
    <row r="241" spans="1:1" x14ac:dyDescent="0.45">
      <c r="A241" s="49"/>
    </row>
    <row r="242" spans="1:1" x14ac:dyDescent="0.45">
      <c r="A242" s="49"/>
    </row>
    <row r="243" spans="1:1" x14ac:dyDescent="0.45">
      <c r="A243" s="49"/>
    </row>
    <row r="244" spans="1:1" x14ac:dyDescent="0.45">
      <c r="A244" s="49"/>
    </row>
    <row r="245" spans="1:1" x14ac:dyDescent="0.45">
      <c r="A245" s="49"/>
    </row>
    <row r="246" spans="1:1" x14ac:dyDescent="0.45">
      <c r="A246" s="49"/>
    </row>
    <row r="247" spans="1:1" x14ac:dyDescent="0.45">
      <c r="A247" s="49"/>
    </row>
    <row r="248" spans="1:1" x14ac:dyDescent="0.45">
      <c r="A248" s="49"/>
    </row>
    <row r="249" spans="1:1" x14ac:dyDescent="0.45">
      <c r="A249" s="49"/>
    </row>
    <row r="250" spans="1:1" x14ac:dyDescent="0.45">
      <c r="A250" s="49"/>
    </row>
    <row r="251" spans="1:1" x14ac:dyDescent="0.45">
      <c r="A251" s="49"/>
    </row>
    <row r="252" spans="1:1" x14ac:dyDescent="0.45">
      <c r="A252" s="49"/>
    </row>
    <row r="253" spans="1:1" x14ac:dyDescent="0.45">
      <c r="A253" s="49"/>
    </row>
    <row r="254" spans="1:1" x14ac:dyDescent="0.45">
      <c r="A254" s="49"/>
    </row>
    <row r="255" spans="1:1" x14ac:dyDescent="0.45">
      <c r="A255" s="49"/>
    </row>
    <row r="256" spans="1:1" x14ac:dyDescent="0.45">
      <c r="A256" s="49"/>
    </row>
    <row r="257" spans="1:1" x14ac:dyDescent="0.45">
      <c r="A257" s="49"/>
    </row>
    <row r="258" spans="1:1" x14ac:dyDescent="0.45">
      <c r="A258" s="49"/>
    </row>
    <row r="259" spans="1:1" x14ac:dyDescent="0.45">
      <c r="A259" s="49"/>
    </row>
    <row r="260" spans="1:1" x14ac:dyDescent="0.45">
      <c r="A260" s="49"/>
    </row>
    <row r="261" spans="1:1" x14ac:dyDescent="0.45">
      <c r="A261" s="49"/>
    </row>
    <row r="262" spans="1:1" x14ac:dyDescent="0.45">
      <c r="A262" s="49"/>
    </row>
    <row r="263" spans="1:1" x14ac:dyDescent="0.45">
      <c r="A263" s="49"/>
    </row>
    <row r="264" spans="1:1" x14ac:dyDescent="0.45">
      <c r="A264" s="49"/>
    </row>
    <row r="265" spans="1:1" x14ac:dyDescent="0.45">
      <c r="A265" s="49"/>
    </row>
    <row r="266" spans="1:1" x14ac:dyDescent="0.45">
      <c r="A266" s="49"/>
    </row>
    <row r="267" spans="1:1" x14ac:dyDescent="0.45">
      <c r="A267" s="49"/>
    </row>
    <row r="268" spans="1:1" x14ac:dyDescent="0.45">
      <c r="A268" s="49"/>
    </row>
    <row r="269" spans="1:1" x14ac:dyDescent="0.45">
      <c r="A269" s="49"/>
    </row>
    <row r="270" spans="1:1" x14ac:dyDescent="0.45">
      <c r="A270" s="49"/>
    </row>
    <row r="271" spans="1:1" x14ac:dyDescent="0.45">
      <c r="A271" s="49"/>
    </row>
    <row r="272" spans="1:1" x14ac:dyDescent="0.45">
      <c r="A272" s="49"/>
    </row>
    <row r="273" spans="1:1" x14ac:dyDescent="0.45">
      <c r="A273" s="49"/>
    </row>
    <row r="274" spans="1:1" x14ac:dyDescent="0.45">
      <c r="A274" s="49"/>
    </row>
    <row r="275" spans="1:1" x14ac:dyDescent="0.45">
      <c r="A275" s="49"/>
    </row>
    <row r="276" spans="1:1" x14ac:dyDescent="0.45">
      <c r="A276" s="49"/>
    </row>
    <row r="277" spans="1:1" x14ac:dyDescent="0.45">
      <c r="A277" s="49"/>
    </row>
    <row r="278" spans="1:1" x14ac:dyDescent="0.45">
      <c r="A278" s="49"/>
    </row>
    <row r="279" spans="1:1" x14ac:dyDescent="0.45">
      <c r="A279" s="49"/>
    </row>
    <row r="280" spans="1:1" x14ac:dyDescent="0.45">
      <c r="A280" s="49"/>
    </row>
    <row r="282" spans="1:1" x14ac:dyDescent="0.45">
      <c r="A282" s="6"/>
    </row>
    <row r="283" spans="1:1" x14ac:dyDescent="0.45">
      <c r="A283" s="6"/>
    </row>
    <row r="284" spans="1:1" x14ac:dyDescent="0.45">
      <c r="A284" s="50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286"/>
  <sheetViews>
    <sheetView workbookViewId="0">
      <selection sqref="A1:XFD104857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0.100000000000001" customHeight="1" x14ac:dyDescent="0.45">
      <c r="A1" s="54" t="s">
        <v>0</v>
      </c>
      <c r="B1" s="54"/>
      <c r="C1" s="54"/>
      <c r="D1" s="54"/>
      <c r="E1" s="54"/>
      <c r="F1" s="54"/>
    </row>
    <row r="2" spans="1:7" ht="20.100000000000001" customHeight="1" x14ac:dyDescent="0.45">
      <c r="A2" s="55" t="s">
        <v>119</v>
      </c>
      <c r="B2" s="55"/>
      <c r="C2" s="55"/>
      <c r="D2" s="55"/>
      <c r="E2" s="55"/>
      <c r="F2" s="55"/>
    </row>
    <row r="3" spans="1:7" ht="20.100000000000001" customHeight="1" x14ac:dyDescent="0.2">
      <c r="A3" s="52"/>
      <c r="B3" s="52"/>
      <c r="C3" s="52"/>
      <c r="D3" s="52"/>
      <c r="E3" s="52"/>
      <c r="F3" s="52"/>
    </row>
    <row r="4" spans="1:7" ht="20.100000000000001" customHeight="1" x14ac:dyDescent="0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0.100000000000001" customHeight="1" x14ac:dyDescent="0.5">
      <c r="A5" s="3"/>
      <c r="B5" s="3" t="s">
        <v>112</v>
      </c>
      <c r="C5" s="3"/>
      <c r="D5" s="3"/>
      <c r="E5" s="3" t="s">
        <v>8</v>
      </c>
      <c r="F5" s="3" t="s">
        <v>9</v>
      </c>
    </row>
    <row r="6" spans="1:7" ht="20.100000000000001" customHeight="1" x14ac:dyDescent="0.5">
      <c r="A6" s="4" t="s">
        <v>10</v>
      </c>
      <c r="B6" s="4"/>
      <c r="C6" s="4"/>
      <c r="D6" s="4"/>
      <c r="E6" s="5"/>
      <c r="F6" s="4"/>
      <c r="G6" s="6"/>
    </row>
    <row r="7" spans="1:7" ht="20.100000000000001" customHeight="1" x14ac:dyDescent="0.5">
      <c r="A7" s="7" t="s">
        <v>11</v>
      </c>
      <c r="B7" s="7"/>
      <c r="C7" s="7"/>
      <c r="D7" s="7"/>
      <c r="E7" s="8"/>
      <c r="F7" s="7"/>
      <c r="G7" s="6"/>
    </row>
    <row r="8" spans="1:7" ht="20.100000000000001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0.100000000000001" customHeight="1" x14ac:dyDescent="0.5">
      <c r="A9" s="7" t="s">
        <v>13</v>
      </c>
      <c r="B9" s="7">
        <v>10000000</v>
      </c>
      <c r="C9" s="7">
        <v>917717.94</v>
      </c>
      <c r="D9" s="7">
        <v>4221370.01</v>
      </c>
      <c r="E9" s="8" t="str">
        <f>IF(D9&gt;B9,"+","-")</f>
        <v>-</v>
      </c>
      <c r="F9" s="7">
        <f>ABS(D9-B9)</f>
        <v>5778629.9900000002</v>
      </c>
      <c r="G9" s="6"/>
    </row>
    <row r="10" spans="1:7" s="9" customFormat="1" ht="20.100000000000001" customHeight="1" x14ac:dyDescent="0.5">
      <c r="A10" s="7" t="s">
        <v>14</v>
      </c>
      <c r="B10" s="7">
        <v>1100000000</v>
      </c>
      <c r="C10" s="7">
        <v>94317874.579999998</v>
      </c>
      <c r="D10" s="7">
        <v>579228642.11000001</v>
      </c>
      <c r="E10" s="8" t="str">
        <f t="shared" ref="E10:E16" si="0">IF(D10&gt;B10,"+","-")</f>
        <v>-</v>
      </c>
      <c r="F10" s="7">
        <f t="shared" ref="F10:F16" si="1">ABS(D10-B10)</f>
        <v>520771357.88999999</v>
      </c>
      <c r="G10" s="6"/>
    </row>
    <row r="11" spans="1:7" ht="20.100000000000001" customHeight="1" x14ac:dyDescent="0.5">
      <c r="A11" s="7" t="s">
        <v>15</v>
      </c>
      <c r="B11" s="7">
        <v>1140000000</v>
      </c>
      <c r="C11" s="7">
        <v>81992024.680000007</v>
      </c>
      <c r="D11" s="7">
        <v>919796273.90999997</v>
      </c>
      <c r="E11" s="8" t="str">
        <f t="shared" si="0"/>
        <v>-</v>
      </c>
      <c r="F11" s="7">
        <f t="shared" si="1"/>
        <v>220203726.09000003</v>
      </c>
      <c r="G11" s="6"/>
    </row>
    <row r="12" spans="1:7" ht="20.100000000000001" customHeight="1" x14ac:dyDescent="0.5">
      <c r="A12" s="7" t="s">
        <v>16</v>
      </c>
      <c r="B12" s="7">
        <v>1000000</v>
      </c>
      <c r="C12" s="7">
        <v>79691</v>
      </c>
      <c r="D12" s="7">
        <v>648801</v>
      </c>
      <c r="E12" s="8" t="str">
        <f t="shared" si="0"/>
        <v>-</v>
      </c>
      <c r="F12" s="7">
        <f t="shared" si="1"/>
        <v>351199</v>
      </c>
      <c r="G12" s="6"/>
    </row>
    <row r="13" spans="1:7" ht="20.100000000000001" customHeight="1" x14ac:dyDescent="0.5">
      <c r="A13" s="7" t="s">
        <v>17</v>
      </c>
      <c r="B13" s="7">
        <v>225000000</v>
      </c>
      <c r="C13" s="7">
        <v>15872494.16</v>
      </c>
      <c r="D13" s="7">
        <v>133247956.23999999</v>
      </c>
      <c r="E13" s="8" t="str">
        <f t="shared" si="0"/>
        <v>-</v>
      </c>
      <c r="F13" s="7">
        <f t="shared" si="1"/>
        <v>91752043.760000005</v>
      </c>
      <c r="G13" s="6"/>
    </row>
    <row r="14" spans="1:7" ht="20.100000000000001" customHeight="1" x14ac:dyDescent="0.5">
      <c r="A14" s="7" t="s">
        <v>18</v>
      </c>
      <c r="B14" s="7">
        <v>24000000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24000000</v>
      </c>
      <c r="G14" s="6"/>
    </row>
    <row r="15" spans="1:7" ht="20.100000000000001" customHeight="1" x14ac:dyDescent="0.5">
      <c r="A15" s="7" t="s">
        <v>19</v>
      </c>
      <c r="B15" s="10">
        <v>7500000000</v>
      </c>
      <c r="C15" s="7">
        <v>2606728920.6500001</v>
      </c>
      <c r="D15" s="7">
        <v>3227939840.73</v>
      </c>
      <c r="E15" s="8" t="str">
        <f>IF(D15&gt;B15,"+","-")</f>
        <v>-</v>
      </c>
      <c r="F15" s="7">
        <f>ABS(D15-B15)</f>
        <v>4272060159.27</v>
      </c>
      <c r="G15" s="6"/>
    </row>
    <row r="16" spans="1:7" ht="20.100000000000001" customHeight="1" x14ac:dyDescent="0.5">
      <c r="A16" s="7" t="s">
        <v>20</v>
      </c>
      <c r="B16" s="11">
        <f>SUM(B9:B15)</f>
        <v>10000000000</v>
      </c>
      <c r="C16" s="11">
        <v>2799908723.0100002</v>
      </c>
      <c r="D16" s="11">
        <v>4865082884</v>
      </c>
      <c r="E16" s="12" t="str">
        <f t="shared" si="0"/>
        <v>-</v>
      </c>
      <c r="F16" s="11">
        <f t="shared" si="1"/>
        <v>5134917116</v>
      </c>
      <c r="G16" s="6"/>
    </row>
    <row r="17" spans="1:7" ht="20.100000000000001" customHeight="1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0.100000000000001" customHeight="1" x14ac:dyDescent="0.5">
      <c r="A18" s="7" t="s">
        <v>22</v>
      </c>
      <c r="B18" s="13">
        <v>28200000000</v>
      </c>
      <c r="C18" s="7">
        <v>2701377956.8699999</v>
      </c>
      <c r="D18" s="7">
        <v>24875632676.619999</v>
      </c>
      <c r="E18" s="8" t="str">
        <f t="shared" ref="E18:E27" si="2">IF(D18&gt;B18,"+","-")</f>
        <v>-</v>
      </c>
      <c r="F18" s="7">
        <f t="shared" ref="F18:F27" si="3">ABS(D18-B18)</f>
        <v>3324367323.3800011</v>
      </c>
      <c r="G18" s="6"/>
    </row>
    <row r="19" spans="1:7" ht="20.100000000000001" customHeight="1" x14ac:dyDescent="0.5">
      <c r="A19" s="7" t="s">
        <v>23</v>
      </c>
      <c r="B19" s="13">
        <v>13700000000</v>
      </c>
      <c r="C19" s="14">
        <v>1155961598.21</v>
      </c>
      <c r="D19" s="7">
        <v>10885092349.1</v>
      </c>
      <c r="E19" s="15" t="str">
        <f t="shared" si="2"/>
        <v>-</v>
      </c>
      <c r="F19" s="7">
        <f t="shared" si="3"/>
        <v>2814907650.8999996</v>
      </c>
      <c r="G19" s="6"/>
    </row>
    <row r="20" spans="1:7" ht="20.100000000000001" customHeight="1" x14ac:dyDescent="0.5">
      <c r="A20" s="7" t="s">
        <v>24</v>
      </c>
      <c r="B20" s="13">
        <v>4800000000</v>
      </c>
      <c r="C20" s="14">
        <v>344592965.38</v>
      </c>
      <c r="D20" s="14">
        <v>2862665696.9099998</v>
      </c>
      <c r="E20" s="8" t="s">
        <v>8</v>
      </c>
      <c r="F20" s="7">
        <f t="shared" si="3"/>
        <v>1937334303.0900002</v>
      </c>
      <c r="G20" s="6"/>
    </row>
    <row r="21" spans="1:7" ht="20.100000000000001" customHeight="1" x14ac:dyDescent="0.5">
      <c r="A21" s="7" t="s">
        <v>25</v>
      </c>
      <c r="B21" s="16">
        <v>13300000000</v>
      </c>
      <c r="C21" s="14">
        <v>1374924369</v>
      </c>
      <c r="D21" s="17">
        <v>7219705103</v>
      </c>
      <c r="E21" s="8" t="str">
        <f t="shared" si="2"/>
        <v>-</v>
      </c>
      <c r="F21" s="7">
        <f t="shared" si="3"/>
        <v>6080294897</v>
      </c>
      <c r="G21" s="6"/>
    </row>
    <row r="22" spans="1:7" ht="20.100000000000001" customHeight="1" x14ac:dyDescent="0.5">
      <c r="A22" s="19" t="s">
        <v>26</v>
      </c>
      <c r="B22" s="16"/>
      <c r="C22" s="7"/>
      <c r="D22" s="17"/>
      <c r="E22" s="8"/>
      <c r="F22" s="18"/>
      <c r="G22" s="20"/>
    </row>
    <row r="23" spans="1:7" ht="20.100000000000001" customHeight="1" x14ac:dyDescent="0.5">
      <c r="A23" s="7" t="s">
        <v>27</v>
      </c>
      <c r="B23" s="13">
        <v>3850000000</v>
      </c>
      <c r="C23" s="7">
        <v>259446452.27000001</v>
      </c>
      <c r="D23" s="7">
        <v>2556815162.3400002</v>
      </c>
      <c r="E23" s="8" t="str">
        <f>IF(D23&gt;B23,"+","-")</f>
        <v>-</v>
      </c>
      <c r="F23" s="7">
        <f>ABS(D23-B23)</f>
        <v>1293184837.6599998</v>
      </c>
      <c r="G23" s="6"/>
    </row>
    <row r="24" spans="1:7" ht="20.100000000000001" customHeight="1" x14ac:dyDescent="0.5">
      <c r="A24" s="7" t="s">
        <v>28</v>
      </c>
      <c r="B24" s="7">
        <v>4800000</v>
      </c>
      <c r="C24" s="14">
        <v>37211.5</v>
      </c>
      <c r="D24" s="14">
        <v>2330010.36</v>
      </c>
      <c r="E24" s="8" t="s">
        <v>8</v>
      </c>
      <c r="F24" s="7">
        <f>ABS(D24-B24)</f>
        <v>2469989.64</v>
      </c>
      <c r="G24" s="6"/>
    </row>
    <row r="25" spans="1:7" ht="20.100000000000001" customHeight="1" x14ac:dyDescent="0.5">
      <c r="A25" s="7" t="s">
        <v>29</v>
      </c>
      <c r="B25" s="7">
        <v>200000</v>
      </c>
      <c r="C25" s="14" t="s">
        <v>8</v>
      </c>
      <c r="D25" s="14">
        <v>18500</v>
      </c>
      <c r="E25" s="8" t="s">
        <v>8</v>
      </c>
      <c r="F25" s="7">
        <f>ABS(D25-B25)</f>
        <v>181500</v>
      </c>
      <c r="G25" s="6"/>
    </row>
    <row r="26" spans="1:7" ht="20.100000000000001" customHeight="1" x14ac:dyDescent="0.5">
      <c r="A26" s="7" t="s">
        <v>30</v>
      </c>
      <c r="B26" s="7">
        <v>145000000</v>
      </c>
      <c r="C26" s="7">
        <v>2005150</v>
      </c>
      <c r="D26" s="7">
        <v>23043690</v>
      </c>
      <c r="E26" s="8" t="str">
        <f>IF(D26&gt;B26,"+","-")</f>
        <v>-</v>
      </c>
      <c r="F26" s="7">
        <f>ABS(D26-B26)</f>
        <v>121956310</v>
      </c>
      <c r="G26" s="6"/>
    </row>
    <row r="27" spans="1:7" ht="20.100000000000001" customHeight="1" x14ac:dyDescent="0.5">
      <c r="A27" s="7" t="s">
        <v>31</v>
      </c>
      <c r="B27" s="21">
        <f>SUM(B18:B26)</f>
        <v>64000000000</v>
      </c>
      <c r="C27" s="21">
        <v>5838345703.2299995</v>
      </c>
      <c r="D27" s="21">
        <v>48425303188.330002</v>
      </c>
      <c r="E27" s="12" t="str">
        <f t="shared" si="2"/>
        <v>-</v>
      </c>
      <c r="F27" s="11">
        <f t="shared" si="3"/>
        <v>15574696811.669998</v>
      </c>
      <c r="G27" s="6"/>
    </row>
    <row r="28" spans="1:7" ht="20.100000000000001" customHeight="1" x14ac:dyDescent="0.5">
      <c r="A28" s="22" t="s">
        <v>32</v>
      </c>
      <c r="B28" s="23">
        <f>+B16+B27</f>
        <v>74000000000</v>
      </c>
      <c r="C28" s="23">
        <v>8638254426.2399998</v>
      </c>
      <c r="D28" s="23">
        <v>53290386072.330002</v>
      </c>
      <c r="E28" s="24" t="str">
        <f>IF(D28&gt;B28,"+","-")</f>
        <v>-</v>
      </c>
      <c r="F28" s="23">
        <f>ABS(D28-B28)</f>
        <v>20709613927.669998</v>
      </c>
      <c r="G28" s="6"/>
    </row>
    <row r="29" spans="1:7" ht="20.100000000000001" customHeight="1" x14ac:dyDescent="0.5">
      <c r="A29" s="7" t="s">
        <v>33</v>
      </c>
      <c r="B29" s="4"/>
      <c r="C29" s="4"/>
      <c r="D29" s="4"/>
      <c r="E29" s="5"/>
      <c r="F29" s="4"/>
      <c r="G29" s="6"/>
    </row>
    <row r="30" spans="1:7" ht="20.100000000000001" customHeight="1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0.100000000000001" customHeight="1" x14ac:dyDescent="0.5">
      <c r="A31" s="7" t="s">
        <v>35</v>
      </c>
      <c r="B31" s="7">
        <v>800000000</v>
      </c>
      <c r="C31" s="7">
        <v>45236817</v>
      </c>
      <c r="D31" s="7">
        <v>359856846.76999998</v>
      </c>
      <c r="E31" s="8" t="str">
        <f t="shared" ref="E31:E38" si="4">IF(D31&gt;B31,"+","-")</f>
        <v>-</v>
      </c>
      <c r="F31" s="7">
        <f t="shared" ref="F31:F37" si="5">ABS(D31-B31)</f>
        <v>440143153.23000002</v>
      </c>
      <c r="G31" s="6"/>
    </row>
    <row r="32" spans="1:7" ht="20.100000000000001" customHeight="1" x14ac:dyDescent="0.5">
      <c r="A32" s="7" t="s">
        <v>36</v>
      </c>
      <c r="B32" s="7">
        <v>42700000</v>
      </c>
      <c r="C32" s="7">
        <v>2844830</v>
      </c>
      <c r="D32" s="7">
        <v>23573740</v>
      </c>
      <c r="E32" s="8" t="str">
        <f t="shared" si="4"/>
        <v>-</v>
      </c>
      <c r="F32" s="7">
        <f t="shared" si="5"/>
        <v>19126260</v>
      </c>
      <c r="G32" s="6"/>
    </row>
    <row r="33" spans="1:7" ht="20.100000000000001" customHeight="1" x14ac:dyDescent="0.5">
      <c r="A33" s="7" t="s">
        <v>37</v>
      </c>
      <c r="B33" s="7">
        <v>45000000</v>
      </c>
      <c r="C33" s="7">
        <v>2156301.3199999998</v>
      </c>
      <c r="D33" s="7">
        <v>24497449.190000001</v>
      </c>
      <c r="E33" s="8" t="str">
        <f t="shared" si="4"/>
        <v>-</v>
      </c>
      <c r="F33" s="7">
        <f t="shared" si="5"/>
        <v>20502550.809999999</v>
      </c>
      <c r="G33" s="6"/>
    </row>
    <row r="34" spans="1:7" s="9" customFormat="1" ht="20.100000000000001" customHeight="1" x14ac:dyDescent="0.5">
      <c r="A34" s="7" t="s">
        <v>38</v>
      </c>
      <c r="B34" s="7">
        <v>60000000</v>
      </c>
      <c r="C34" s="7">
        <v>4181745.82</v>
      </c>
      <c r="D34" s="7">
        <v>33553545.41</v>
      </c>
      <c r="E34" s="8" t="str">
        <f t="shared" si="4"/>
        <v>-</v>
      </c>
      <c r="F34" s="7">
        <f t="shared" si="5"/>
        <v>26446454.59</v>
      </c>
      <c r="G34" s="6"/>
    </row>
    <row r="35" spans="1:7" ht="20.100000000000001" customHeight="1" x14ac:dyDescent="0.5">
      <c r="A35" s="7" t="s">
        <v>39</v>
      </c>
      <c r="B35" s="7">
        <v>10000</v>
      </c>
      <c r="C35" s="14" t="s">
        <v>8</v>
      </c>
      <c r="D35" s="14">
        <v>1900</v>
      </c>
      <c r="E35" s="8" t="str">
        <f t="shared" si="4"/>
        <v>-</v>
      </c>
      <c r="F35" s="7">
        <v>8100</v>
      </c>
      <c r="G35" s="6"/>
    </row>
    <row r="36" spans="1:7" ht="20.100000000000001" customHeight="1" x14ac:dyDescent="0.5">
      <c r="A36" s="7" t="s">
        <v>40</v>
      </c>
      <c r="B36" s="7">
        <v>77000000</v>
      </c>
      <c r="C36" s="7">
        <v>46770</v>
      </c>
      <c r="D36" s="7">
        <v>525438</v>
      </c>
      <c r="E36" s="8" t="str">
        <f t="shared" si="4"/>
        <v>-</v>
      </c>
      <c r="F36" s="7">
        <f t="shared" si="5"/>
        <v>76474562</v>
      </c>
      <c r="G36" s="6"/>
    </row>
    <row r="37" spans="1:7" ht="20.100000000000001" customHeight="1" x14ac:dyDescent="0.5">
      <c r="A37" s="7" t="s">
        <v>41</v>
      </c>
      <c r="B37" s="25">
        <v>900000</v>
      </c>
      <c r="C37" s="7">
        <v>68900</v>
      </c>
      <c r="D37" s="7">
        <v>589194</v>
      </c>
      <c r="E37" s="8" t="str">
        <f t="shared" si="4"/>
        <v>-</v>
      </c>
      <c r="F37" s="7">
        <f t="shared" si="5"/>
        <v>310806</v>
      </c>
      <c r="G37" s="6"/>
    </row>
    <row r="38" spans="1:7" ht="20.100000000000001" customHeight="1" x14ac:dyDescent="0.5">
      <c r="A38" s="7" t="s">
        <v>42</v>
      </c>
      <c r="B38" s="25">
        <v>13000000</v>
      </c>
      <c r="C38" s="7">
        <v>710950</v>
      </c>
      <c r="D38" s="7">
        <v>6890400</v>
      </c>
      <c r="E38" s="8" t="str">
        <f t="shared" si="4"/>
        <v>-</v>
      </c>
      <c r="F38" s="7">
        <f>ABS(D38-B38)</f>
        <v>6109600</v>
      </c>
      <c r="G38" s="6"/>
    </row>
    <row r="39" spans="1:7" s="9" customFormat="1" ht="20.100000000000001" customHeight="1" x14ac:dyDescent="0.5">
      <c r="A39" s="7" t="s">
        <v>43</v>
      </c>
      <c r="B39" s="7">
        <v>310000</v>
      </c>
      <c r="C39" s="14" t="s">
        <v>8</v>
      </c>
      <c r="D39" s="14">
        <v>24500</v>
      </c>
      <c r="E39" s="8" t="s">
        <v>8</v>
      </c>
      <c r="F39" s="7">
        <f t="shared" ref="F39:F40" si="6">ABS(D39-B39)</f>
        <v>285500</v>
      </c>
      <c r="G39" s="6"/>
    </row>
    <row r="40" spans="1:7" s="9" customFormat="1" ht="20.100000000000001" customHeight="1" x14ac:dyDescent="0.5">
      <c r="A40" s="7" t="s">
        <v>44</v>
      </c>
      <c r="B40" s="7">
        <v>80000</v>
      </c>
      <c r="C40" s="14">
        <v>1125</v>
      </c>
      <c r="D40" s="14">
        <v>23450</v>
      </c>
      <c r="E40" s="8" t="s">
        <v>8</v>
      </c>
      <c r="F40" s="7">
        <f t="shared" si="6"/>
        <v>56550</v>
      </c>
      <c r="G40" s="6"/>
    </row>
    <row r="41" spans="1:7" s="9" customFormat="1" ht="20.100000000000001" customHeight="1" x14ac:dyDescent="0.5">
      <c r="A41" s="7" t="s">
        <v>45</v>
      </c>
      <c r="B41" s="7">
        <v>42700000</v>
      </c>
      <c r="C41" s="14" t="s">
        <v>8</v>
      </c>
      <c r="D41" s="14" t="s">
        <v>8</v>
      </c>
      <c r="E41" s="8" t="s">
        <v>8</v>
      </c>
      <c r="F41" s="7">
        <v>42700000</v>
      </c>
      <c r="G41" s="6"/>
    </row>
    <row r="42" spans="1:7" s="9" customFormat="1" ht="20.100000000000001" customHeight="1" x14ac:dyDescent="0.5">
      <c r="A42" s="7" t="s">
        <v>46</v>
      </c>
      <c r="B42" s="7">
        <v>13000000</v>
      </c>
      <c r="C42" s="14" t="s">
        <v>8</v>
      </c>
      <c r="D42" s="14" t="s">
        <v>8</v>
      </c>
      <c r="E42" s="8" t="s">
        <v>8</v>
      </c>
      <c r="F42" s="7">
        <v>13000000</v>
      </c>
      <c r="G42" s="6"/>
    </row>
    <row r="43" spans="1:7" ht="20.100000000000001" customHeight="1" x14ac:dyDescent="0.5">
      <c r="A43" s="23"/>
      <c r="B43" s="23"/>
      <c r="C43" s="23"/>
      <c r="D43" s="23"/>
      <c r="E43" s="24"/>
      <c r="F43" s="23"/>
      <c r="G43" s="6"/>
    </row>
    <row r="44" spans="1:7" ht="20.100000000000001" customHeight="1" x14ac:dyDescent="0.5">
      <c r="A44" s="17"/>
      <c r="B44" s="25"/>
      <c r="C44" s="17"/>
      <c r="D44" s="17"/>
      <c r="E44" s="26"/>
      <c r="F44" s="17"/>
      <c r="G44" s="6"/>
    </row>
    <row r="45" spans="1:7" ht="20.100000000000001" customHeight="1" x14ac:dyDescent="0.45">
      <c r="A45" s="52" t="s">
        <v>47</v>
      </c>
      <c r="B45" s="52"/>
      <c r="C45" s="52"/>
      <c r="D45" s="52"/>
      <c r="E45" s="52"/>
      <c r="F45" s="52"/>
      <c r="G45" s="6"/>
    </row>
    <row r="46" spans="1:7" ht="20.100000000000001" customHeight="1" x14ac:dyDescent="0.45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 x14ac:dyDescent="0.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0.100000000000001" customHeight="1" x14ac:dyDescent="0.5">
      <c r="A48" s="3"/>
      <c r="B48" s="3" t="str">
        <f>+B5</f>
        <v>ปี 2565</v>
      </c>
      <c r="C48" s="3"/>
      <c r="D48" s="3"/>
      <c r="E48" s="3" t="s">
        <v>8</v>
      </c>
      <c r="F48" s="3" t="s">
        <v>48</v>
      </c>
      <c r="G48" s="6"/>
    </row>
    <row r="49" spans="1:7" s="9" customFormat="1" ht="20.100000000000001" customHeight="1" x14ac:dyDescent="0.5">
      <c r="A49" s="27" t="s">
        <v>49</v>
      </c>
      <c r="B49" s="28"/>
      <c r="C49" s="28"/>
      <c r="D49" s="28"/>
      <c r="E49" s="28"/>
      <c r="F49" s="28"/>
      <c r="G49" s="6"/>
    </row>
    <row r="50" spans="1:7" s="9" customFormat="1" ht="20.100000000000001" customHeight="1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7">IF(D50&gt;B50,"+","-")</f>
        <v>-</v>
      </c>
      <c r="F50" s="7">
        <f t="shared" ref="F50:F55" si="8">ABS(D50-B50)</f>
        <v>800000000</v>
      </c>
      <c r="G50" s="6"/>
    </row>
    <row r="51" spans="1:7" s="9" customFormat="1" ht="20.100000000000001" customHeight="1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7"/>
        <v>-</v>
      </c>
      <c r="F51" s="7">
        <f t="shared" si="8"/>
        <v>115000000</v>
      </c>
      <c r="G51" s="6"/>
    </row>
    <row r="52" spans="1:7" s="9" customFormat="1" ht="20.100000000000001" customHeight="1" x14ac:dyDescent="0.5">
      <c r="A52" s="7" t="s">
        <v>52</v>
      </c>
      <c r="B52" s="7">
        <v>84000000</v>
      </c>
      <c r="C52" s="7">
        <v>1461400</v>
      </c>
      <c r="D52" s="7">
        <v>120737990</v>
      </c>
      <c r="E52" s="8" t="str">
        <f t="shared" si="7"/>
        <v>+</v>
      </c>
      <c r="F52" s="7">
        <f t="shared" si="8"/>
        <v>36737990</v>
      </c>
      <c r="G52" s="6"/>
    </row>
    <row r="53" spans="1:7" s="9" customFormat="1" ht="20.100000000000001" customHeight="1" x14ac:dyDescent="0.5">
      <c r="A53" s="7" t="s">
        <v>53</v>
      </c>
      <c r="B53" s="7">
        <v>300000</v>
      </c>
      <c r="C53" s="14" t="s">
        <v>8</v>
      </c>
      <c r="D53" s="14">
        <v>13584</v>
      </c>
      <c r="E53" s="8" t="s">
        <v>8</v>
      </c>
      <c r="F53" s="7">
        <f t="shared" si="8"/>
        <v>286416</v>
      </c>
      <c r="G53" s="6"/>
    </row>
    <row r="54" spans="1:7" s="9" customFormat="1" ht="20.100000000000001" customHeight="1" x14ac:dyDescent="0.5">
      <c r="A54" s="7" t="s">
        <v>54</v>
      </c>
      <c r="B54" s="7">
        <v>120000000</v>
      </c>
      <c r="C54" s="7">
        <f>+[1]ประจำเดือนรวมเช็คไม่ต้องคีย์!AH77</f>
        <v>0</v>
      </c>
      <c r="D54" s="14" t="s">
        <v>8</v>
      </c>
      <c r="E54" s="8" t="s">
        <v>8</v>
      </c>
      <c r="F54" s="7">
        <v>120000000</v>
      </c>
      <c r="G54" s="6"/>
    </row>
    <row r="55" spans="1:7" ht="20.100000000000001" customHeight="1" x14ac:dyDescent="0.5">
      <c r="A55" s="7" t="s">
        <v>55</v>
      </c>
      <c r="B55" s="11">
        <f>SUM(B31:B42)+SUM(B49:B54)</f>
        <v>2214000000</v>
      </c>
      <c r="C55" s="11">
        <v>69861839.140000001</v>
      </c>
      <c r="D55" s="11">
        <v>570288037.37</v>
      </c>
      <c r="E55" s="12" t="str">
        <f t="shared" si="7"/>
        <v>-</v>
      </c>
      <c r="F55" s="11">
        <f t="shared" si="8"/>
        <v>1643711962.6300001</v>
      </c>
      <c r="G55" s="6"/>
    </row>
    <row r="56" spans="1:7" ht="20.100000000000001" customHeight="1" x14ac:dyDescent="0.5">
      <c r="A56" s="7" t="s">
        <v>56</v>
      </c>
      <c r="B56" s="7"/>
      <c r="C56" s="7"/>
      <c r="D56" s="7"/>
      <c r="E56" s="8"/>
      <c r="F56" s="7"/>
      <c r="G56" s="6"/>
    </row>
    <row r="57" spans="1:7" ht="20.100000000000001" customHeight="1" x14ac:dyDescent="0.5">
      <c r="A57" s="7" t="s">
        <v>57</v>
      </c>
      <c r="B57" s="7">
        <v>133000000</v>
      </c>
      <c r="C57" s="7">
        <v>256218</v>
      </c>
      <c r="D57" s="7">
        <v>2713603.4</v>
      </c>
      <c r="E57" s="8" t="str">
        <f>IF(D57&gt;B57,"+","-")</f>
        <v>-</v>
      </c>
      <c r="F57" s="7">
        <f>ABS(D57-B57)</f>
        <v>130286396.59999999</v>
      </c>
      <c r="G57" s="6"/>
    </row>
    <row r="58" spans="1:7" ht="20.100000000000001" customHeight="1" x14ac:dyDescent="0.5">
      <c r="A58" s="7" t="s">
        <v>58</v>
      </c>
      <c r="B58" s="7">
        <v>20000000</v>
      </c>
      <c r="C58" s="7">
        <v>7460</v>
      </c>
      <c r="D58" s="7">
        <v>504086</v>
      </c>
      <c r="E58" s="8" t="str">
        <f t="shared" ref="E58:E63" si="9">IF(D58&gt;B58,"+","-")</f>
        <v>-</v>
      </c>
      <c r="F58" s="7">
        <f t="shared" ref="F58:F65" si="10">ABS(D58-B58)</f>
        <v>19495914</v>
      </c>
      <c r="G58" s="6"/>
    </row>
    <row r="59" spans="1:7" ht="20.100000000000001" customHeight="1" x14ac:dyDescent="0.5">
      <c r="A59" s="7" t="s">
        <v>59</v>
      </c>
      <c r="B59" s="7">
        <v>200000</v>
      </c>
      <c r="C59" s="7">
        <v>177730</v>
      </c>
      <c r="D59" s="7">
        <v>113920</v>
      </c>
      <c r="E59" s="8" t="str">
        <f t="shared" si="9"/>
        <v>-</v>
      </c>
      <c r="F59" s="7">
        <f t="shared" si="10"/>
        <v>86080</v>
      </c>
      <c r="G59" s="6"/>
    </row>
    <row r="60" spans="1:7" ht="20.100000000000001" customHeight="1" x14ac:dyDescent="0.5">
      <c r="A60" s="7" t="s">
        <v>60</v>
      </c>
      <c r="B60" s="7">
        <v>2200000</v>
      </c>
      <c r="C60" s="14" t="s">
        <v>8</v>
      </c>
      <c r="D60" s="7">
        <v>47000</v>
      </c>
      <c r="E60" s="8" t="str">
        <f t="shared" si="9"/>
        <v>-</v>
      </c>
      <c r="F60" s="7">
        <f t="shared" si="10"/>
        <v>2153000</v>
      </c>
      <c r="G60" s="6"/>
    </row>
    <row r="61" spans="1:7" ht="20.100000000000001" customHeight="1" x14ac:dyDescent="0.5">
      <c r="A61" s="7" t="s">
        <v>61</v>
      </c>
      <c r="B61" s="7">
        <v>300000</v>
      </c>
      <c r="C61" s="7">
        <v>12000</v>
      </c>
      <c r="D61" s="7">
        <v>269000</v>
      </c>
      <c r="E61" s="8" t="str">
        <f t="shared" si="9"/>
        <v>-</v>
      </c>
      <c r="F61" s="7">
        <f t="shared" si="10"/>
        <v>31000</v>
      </c>
      <c r="G61" s="6"/>
    </row>
    <row r="62" spans="1:7" ht="20.100000000000001" customHeight="1" x14ac:dyDescent="0.5">
      <c r="A62" s="7" t="s">
        <v>62</v>
      </c>
      <c r="B62" s="7">
        <v>1300000</v>
      </c>
      <c r="C62" s="14">
        <v>3500</v>
      </c>
      <c r="D62" s="7">
        <v>79300</v>
      </c>
      <c r="E62" s="8" t="str">
        <f t="shared" si="9"/>
        <v>-</v>
      </c>
      <c r="F62" s="7">
        <f t="shared" si="10"/>
        <v>1220700</v>
      </c>
      <c r="G62" s="6"/>
    </row>
    <row r="63" spans="1:7" ht="20.100000000000001" customHeight="1" x14ac:dyDescent="0.5">
      <c r="A63" s="7" t="s">
        <v>63</v>
      </c>
      <c r="B63" s="7">
        <v>13000000</v>
      </c>
      <c r="C63" s="7">
        <v>4160</v>
      </c>
      <c r="D63" s="7">
        <v>435939</v>
      </c>
      <c r="E63" s="8" t="str">
        <f t="shared" si="9"/>
        <v>-</v>
      </c>
      <c r="F63" s="7">
        <f t="shared" si="10"/>
        <v>12564061</v>
      </c>
      <c r="G63" s="6"/>
    </row>
    <row r="64" spans="1:7" ht="20.100000000000001" customHeight="1" x14ac:dyDescent="0.5">
      <c r="A64" s="7" t="s">
        <v>64</v>
      </c>
      <c r="B64" s="7"/>
      <c r="C64" s="7"/>
      <c r="D64" s="7"/>
      <c r="E64" s="8"/>
      <c r="F64" s="7"/>
      <c r="G64" s="6"/>
    </row>
    <row r="65" spans="1:7" ht="20.100000000000001" customHeight="1" x14ac:dyDescent="0.5">
      <c r="A65" s="7" t="s">
        <v>65</v>
      </c>
      <c r="B65" s="11">
        <f>SUM(B57:B63)</f>
        <v>170000000</v>
      </c>
      <c r="C65" s="11">
        <v>218368</v>
      </c>
      <c r="D65" s="11">
        <v>4162848.4</v>
      </c>
      <c r="E65" s="12" t="str">
        <f>IF(D65&gt;B65,"+","-")</f>
        <v>-</v>
      </c>
      <c r="F65" s="11">
        <f t="shared" si="10"/>
        <v>165837151.59999999</v>
      </c>
      <c r="G65" s="6"/>
    </row>
    <row r="66" spans="1:7" ht="20.100000000000001" customHeight="1" x14ac:dyDescent="0.5">
      <c r="A66" s="7" t="s">
        <v>66</v>
      </c>
      <c r="B66" s="7"/>
      <c r="C66" s="7"/>
      <c r="D66" s="7"/>
      <c r="E66" s="8"/>
      <c r="F66" s="7"/>
      <c r="G66" s="6"/>
    </row>
    <row r="67" spans="1:7" ht="20.100000000000001" customHeight="1" x14ac:dyDescent="0.5">
      <c r="A67" s="7" t="s">
        <v>67</v>
      </c>
      <c r="B67" s="7">
        <v>110000000</v>
      </c>
      <c r="C67" s="7">
        <v>7140200</v>
      </c>
      <c r="D67" s="7">
        <v>61692064.740000002</v>
      </c>
      <c r="E67" s="8" t="str">
        <f>IF(D67&gt;B67,"+","-")</f>
        <v>-</v>
      </c>
      <c r="F67" s="7">
        <f>ABS(D67-B67)</f>
        <v>48307935.259999998</v>
      </c>
      <c r="G67" s="6"/>
    </row>
    <row r="68" spans="1:7" s="9" customFormat="1" ht="20.100000000000001" customHeight="1" x14ac:dyDescent="0.5">
      <c r="A68" s="7" t="s">
        <v>68</v>
      </c>
      <c r="B68" s="11">
        <f>+B67</f>
        <v>110000000</v>
      </c>
      <c r="C68" s="11">
        <f>C67</f>
        <v>7140200</v>
      </c>
      <c r="D68" s="11">
        <f>D67</f>
        <v>61692064.740000002</v>
      </c>
      <c r="E68" s="12" t="str">
        <f t="shared" ref="E68:E82" si="11">IF(D68&gt;B68,"+","-")</f>
        <v>-</v>
      </c>
      <c r="F68" s="11">
        <f>ABS(D68-B68)</f>
        <v>48307935.259999998</v>
      </c>
      <c r="G68" s="6"/>
    </row>
    <row r="69" spans="1:7" ht="20.100000000000001" customHeight="1" x14ac:dyDescent="0.5">
      <c r="A69" s="7" t="s">
        <v>69</v>
      </c>
      <c r="B69" s="7"/>
      <c r="C69" s="7"/>
      <c r="D69" s="7"/>
      <c r="E69" s="8"/>
      <c r="F69" s="7"/>
      <c r="G69" s="6"/>
    </row>
    <row r="70" spans="1:7" ht="20.100000000000001" customHeight="1" x14ac:dyDescent="0.5">
      <c r="A70" s="7" t="s">
        <v>70</v>
      </c>
      <c r="B70" s="7">
        <v>15000000</v>
      </c>
      <c r="C70" s="7">
        <v>60763</v>
      </c>
      <c r="D70" s="7">
        <v>379180</v>
      </c>
      <c r="E70" s="8" t="str">
        <f t="shared" si="11"/>
        <v>-</v>
      </c>
      <c r="F70" s="7">
        <f t="shared" ref="F70:F83" si="12">ABS(D70-B70)</f>
        <v>14620820</v>
      </c>
      <c r="G70" s="6"/>
    </row>
    <row r="71" spans="1:7" ht="20.100000000000001" customHeight="1" x14ac:dyDescent="0.5">
      <c r="A71" s="7" t="s">
        <v>71</v>
      </c>
      <c r="B71" s="7">
        <v>500000</v>
      </c>
      <c r="C71" s="7">
        <v>19750</v>
      </c>
      <c r="D71" s="7">
        <v>187600</v>
      </c>
      <c r="E71" s="8" t="str">
        <f t="shared" si="11"/>
        <v>-</v>
      </c>
      <c r="F71" s="7">
        <f t="shared" si="12"/>
        <v>312400</v>
      </c>
      <c r="G71" s="6"/>
    </row>
    <row r="72" spans="1:7" s="9" customFormat="1" ht="20.100000000000001" customHeight="1" x14ac:dyDescent="0.5">
      <c r="A72" s="7" t="s">
        <v>72</v>
      </c>
      <c r="B72" s="7">
        <v>1000000</v>
      </c>
      <c r="C72" s="14">
        <v>28190</v>
      </c>
      <c r="D72" s="14">
        <v>106010</v>
      </c>
      <c r="E72" s="8" t="s">
        <v>8</v>
      </c>
      <c r="F72" s="7">
        <f t="shared" si="12"/>
        <v>893990</v>
      </c>
      <c r="G72" s="6"/>
    </row>
    <row r="73" spans="1:7" ht="20.100000000000001" customHeight="1" x14ac:dyDescent="0.5">
      <c r="A73" s="7" t="s">
        <v>73</v>
      </c>
      <c r="B73" s="7">
        <v>4000000</v>
      </c>
      <c r="C73" s="7">
        <v>285806</v>
      </c>
      <c r="D73" s="7">
        <v>5171623</v>
      </c>
      <c r="E73" s="8" t="str">
        <f t="shared" si="11"/>
        <v>+</v>
      </c>
      <c r="F73" s="7">
        <f t="shared" si="12"/>
        <v>1171623</v>
      </c>
      <c r="G73" s="6"/>
    </row>
    <row r="74" spans="1:7" ht="20.100000000000001" customHeight="1" x14ac:dyDescent="0.5">
      <c r="A74" s="7" t="s">
        <v>74</v>
      </c>
      <c r="B74" s="7">
        <v>4000000</v>
      </c>
      <c r="C74" s="14">
        <v>54000</v>
      </c>
      <c r="D74" s="7">
        <v>407600</v>
      </c>
      <c r="E74" s="8" t="str">
        <f t="shared" si="11"/>
        <v>-</v>
      </c>
      <c r="F74" s="7">
        <f t="shared" si="12"/>
        <v>3592400</v>
      </c>
      <c r="G74" s="6"/>
    </row>
    <row r="75" spans="1:7" ht="20.100000000000001" customHeight="1" x14ac:dyDescent="0.5">
      <c r="A75" s="7" t="s">
        <v>75</v>
      </c>
      <c r="B75" s="7">
        <v>80000</v>
      </c>
      <c r="C75" s="14" t="s">
        <v>8</v>
      </c>
      <c r="D75" s="14">
        <v>30000</v>
      </c>
      <c r="E75" s="8" t="s">
        <v>8</v>
      </c>
      <c r="F75" s="7">
        <f t="shared" si="12"/>
        <v>50000</v>
      </c>
      <c r="G75" s="6"/>
    </row>
    <row r="76" spans="1:7" ht="20.100000000000001" customHeight="1" x14ac:dyDescent="0.5">
      <c r="A76" s="7" t="s">
        <v>76</v>
      </c>
      <c r="B76" s="7">
        <v>6700000</v>
      </c>
      <c r="C76" s="7">
        <v>403970</v>
      </c>
      <c r="D76" s="7">
        <v>2198870</v>
      </c>
      <c r="E76" s="8" t="str">
        <f>IF(D76&gt;B76,"+","-")</f>
        <v>-</v>
      </c>
      <c r="F76" s="7">
        <f>ABS(D76-B76)</f>
        <v>4501130</v>
      </c>
      <c r="G76" s="6"/>
    </row>
    <row r="77" spans="1:7" s="9" customFormat="1" ht="20.100000000000001" customHeight="1" x14ac:dyDescent="0.5">
      <c r="A77" s="7" t="s">
        <v>77</v>
      </c>
      <c r="B77" s="7">
        <v>13000000</v>
      </c>
      <c r="C77" s="14">
        <v>830955</v>
      </c>
      <c r="D77" s="7">
        <v>7645340</v>
      </c>
      <c r="E77" s="8" t="str">
        <f>IF(D77&gt;B77,"+","-")</f>
        <v>-</v>
      </c>
      <c r="F77" s="7">
        <f>ABS(D77-B77)</f>
        <v>5354660</v>
      </c>
      <c r="G77" s="6"/>
    </row>
    <row r="78" spans="1:7" ht="20.100000000000001" customHeight="1" x14ac:dyDescent="0.5">
      <c r="A78" s="7" t="s">
        <v>78</v>
      </c>
      <c r="B78" s="7">
        <v>10000</v>
      </c>
      <c r="C78" s="14" t="s">
        <v>8</v>
      </c>
      <c r="D78" s="7">
        <f>[1]ประจำเดือนรวมเช็คไม่ต้องคีย์!AZ79</f>
        <v>0</v>
      </c>
      <c r="E78" s="8" t="str">
        <f t="shared" si="11"/>
        <v>-</v>
      </c>
      <c r="F78" s="7">
        <f t="shared" si="12"/>
        <v>10000</v>
      </c>
      <c r="G78" s="6"/>
    </row>
    <row r="79" spans="1:7" ht="20.100000000000001" customHeight="1" x14ac:dyDescent="0.5">
      <c r="A79" s="7" t="s">
        <v>79</v>
      </c>
      <c r="B79" s="7">
        <v>11500000</v>
      </c>
      <c r="C79" s="14">
        <v>720083</v>
      </c>
      <c r="D79" s="7">
        <v>6618183</v>
      </c>
      <c r="E79" s="8" t="str">
        <f t="shared" si="11"/>
        <v>-</v>
      </c>
      <c r="F79" s="7">
        <f t="shared" si="12"/>
        <v>4881817</v>
      </c>
      <c r="G79" s="6"/>
    </row>
    <row r="80" spans="1:7" ht="20.100000000000001" customHeight="1" x14ac:dyDescent="0.5">
      <c r="A80" s="7" t="s">
        <v>80</v>
      </c>
      <c r="B80" s="7">
        <v>150000</v>
      </c>
      <c r="C80" s="14">
        <v>3970</v>
      </c>
      <c r="D80" s="7">
        <v>81575</v>
      </c>
      <c r="E80" s="8" t="str">
        <f t="shared" si="11"/>
        <v>-</v>
      </c>
      <c r="F80" s="7">
        <f t="shared" si="12"/>
        <v>68425</v>
      </c>
      <c r="G80" s="6"/>
    </row>
    <row r="81" spans="1:7" ht="20.100000000000001" customHeight="1" x14ac:dyDescent="0.5">
      <c r="A81" s="7" t="s">
        <v>81</v>
      </c>
      <c r="B81" s="7">
        <v>60000</v>
      </c>
      <c r="C81" s="14">
        <v>0</v>
      </c>
      <c r="D81" s="7">
        <v>4555</v>
      </c>
      <c r="E81" s="8" t="str">
        <f t="shared" si="11"/>
        <v>-</v>
      </c>
      <c r="F81" s="7">
        <f t="shared" si="12"/>
        <v>55445</v>
      </c>
      <c r="G81" s="6"/>
    </row>
    <row r="82" spans="1:7" ht="20.100000000000001" customHeight="1" x14ac:dyDescent="0.5">
      <c r="A82" s="7" t="s">
        <v>82</v>
      </c>
      <c r="B82" s="11">
        <f>SUM(B70:B81)</f>
        <v>56000000</v>
      </c>
      <c r="C82" s="11">
        <v>2407487</v>
      </c>
      <c r="D82" s="11">
        <v>22830536</v>
      </c>
      <c r="E82" s="12" t="str">
        <f t="shared" si="11"/>
        <v>-</v>
      </c>
      <c r="F82" s="11">
        <f t="shared" si="12"/>
        <v>33169464</v>
      </c>
      <c r="G82" s="6"/>
    </row>
    <row r="83" spans="1:7" ht="20.100000000000001" customHeight="1" x14ac:dyDescent="0.5">
      <c r="A83" s="29" t="s">
        <v>83</v>
      </c>
      <c r="B83" s="23">
        <f>+B82+B68+B65+B55</f>
        <v>2550000000</v>
      </c>
      <c r="C83" s="23">
        <v>79191158.140000001</v>
      </c>
      <c r="D83" s="23">
        <v>658973486.50999999</v>
      </c>
      <c r="E83" s="24" t="str">
        <f>IF(D83&gt;B83,"+","-")</f>
        <v>-</v>
      </c>
      <c r="F83" s="11">
        <f t="shared" si="12"/>
        <v>1891026513.49</v>
      </c>
      <c r="G83" s="6"/>
    </row>
    <row r="84" spans="1:7" ht="20.100000000000001" customHeight="1" x14ac:dyDescent="0.5">
      <c r="A84" s="30"/>
      <c r="B84" s="17"/>
      <c r="C84" s="17"/>
      <c r="D84" s="17"/>
      <c r="E84" s="26"/>
      <c r="F84" s="17"/>
      <c r="G84" s="6"/>
    </row>
    <row r="85" spans="1:7" ht="20.100000000000001" customHeight="1" x14ac:dyDescent="0.5">
      <c r="A85" s="30"/>
      <c r="B85" s="17"/>
      <c r="C85" s="17"/>
      <c r="D85" s="17"/>
      <c r="E85" s="26"/>
      <c r="F85" s="17"/>
      <c r="G85" s="6"/>
    </row>
    <row r="86" spans="1:7" ht="20.100000000000001" customHeight="1" x14ac:dyDescent="0.45">
      <c r="A86" s="52" t="s">
        <v>84</v>
      </c>
      <c r="B86" s="52"/>
      <c r="C86" s="52"/>
      <c r="D86" s="52"/>
      <c r="E86" s="52"/>
      <c r="F86" s="52"/>
      <c r="G86" s="6"/>
    </row>
    <row r="87" spans="1:7" ht="20.100000000000001" customHeight="1" x14ac:dyDescent="0.45">
      <c r="A87" s="52"/>
      <c r="B87" s="52"/>
      <c r="C87" s="52"/>
      <c r="D87" s="52"/>
      <c r="E87" s="52"/>
      <c r="F87" s="52"/>
      <c r="G87" s="6"/>
    </row>
    <row r="88" spans="1:7" ht="20.100000000000001" customHeight="1" x14ac:dyDescent="0.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0.100000000000001" customHeight="1" x14ac:dyDescent="0.5">
      <c r="A89" s="3"/>
      <c r="B89" s="3" t="str">
        <f>+B48</f>
        <v>ปี 2565</v>
      </c>
      <c r="C89" s="3"/>
      <c r="D89" s="3"/>
      <c r="E89" s="3" t="s">
        <v>8</v>
      </c>
      <c r="F89" s="3" t="s">
        <v>48</v>
      </c>
      <c r="G89" s="6"/>
    </row>
    <row r="90" spans="1:7" s="9" customFormat="1" ht="20.100000000000001" customHeight="1" x14ac:dyDescent="0.5">
      <c r="A90" s="31" t="s">
        <v>85</v>
      </c>
      <c r="B90" s="4"/>
      <c r="C90" s="4"/>
      <c r="D90" s="4"/>
      <c r="E90" s="5"/>
      <c r="F90" s="4"/>
      <c r="G90" s="6"/>
    </row>
    <row r="91" spans="1:7" ht="20.100000000000001" customHeight="1" x14ac:dyDescent="0.5">
      <c r="A91" s="19" t="s">
        <v>86</v>
      </c>
      <c r="B91" s="7">
        <v>177000000</v>
      </c>
      <c r="C91" s="14">
        <v>16321481.550000001</v>
      </c>
      <c r="D91" s="7">
        <v>99711592.700000003</v>
      </c>
      <c r="E91" s="8" t="str">
        <f>IF(D91&gt;B91,"+","-")</f>
        <v>-</v>
      </c>
      <c r="F91" s="7">
        <f>ABS(D91-B91)</f>
        <v>77288407.299999997</v>
      </c>
      <c r="G91" s="6"/>
    </row>
    <row r="92" spans="1:7" ht="20.100000000000001" customHeight="1" x14ac:dyDescent="0.5">
      <c r="A92" s="19" t="s">
        <v>87</v>
      </c>
      <c r="B92" s="7">
        <v>22965000</v>
      </c>
      <c r="C92" s="14">
        <v>5825916</v>
      </c>
      <c r="D92" s="7">
        <v>21438645.5</v>
      </c>
      <c r="E92" s="8" t="str">
        <f>IF(D92&gt;B92,"+","-")</f>
        <v>-</v>
      </c>
      <c r="F92" s="7">
        <f>ABS(D92-B92)</f>
        <v>1526354.5</v>
      </c>
      <c r="G92" s="6"/>
    </row>
    <row r="93" spans="1:7" ht="20.100000000000001" customHeight="1" x14ac:dyDescent="0.5">
      <c r="A93" s="19" t="s">
        <v>88</v>
      </c>
      <c r="B93" s="7">
        <v>900000000</v>
      </c>
      <c r="C93" s="14">
        <v>47771850.140000001</v>
      </c>
      <c r="D93" s="7">
        <v>395714353.44</v>
      </c>
      <c r="E93" s="8" t="str">
        <f>IF(D93&gt;B93,"+","-")</f>
        <v>-</v>
      </c>
      <c r="F93" s="7">
        <f>ABS(D93-B93)</f>
        <v>504285646.56</v>
      </c>
      <c r="G93" s="6"/>
    </row>
    <row r="94" spans="1:7" ht="20.100000000000001" customHeight="1" x14ac:dyDescent="0.5">
      <c r="A94" s="19" t="s">
        <v>89</v>
      </c>
      <c r="B94" s="7">
        <v>35000</v>
      </c>
      <c r="C94" s="14">
        <v>34500</v>
      </c>
      <c r="D94" s="7">
        <v>34500</v>
      </c>
      <c r="E94" s="8" t="str">
        <f>IF(D94&gt;B94,"+","-")</f>
        <v>-</v>
      </c>
      <c r="F94" s="7">
        <f>ABS(D94-B94)</f>
        <v>500</v>
      </c>
      <c r="G94" s="6"/>
    </row>
    <row r="95" spans="1:7" ht="20.100000000000001" customHeight="1" x14ac:dyDescent="0.5">
      <c r="A95" s="32" t="s">
        <v>90</v>
      </c>
      <c r="B95" s="11">
        <v>1100000000</v>
      </c>
      <c r="C95" s="11">
        <v>69953747.689999998</v>
      </c>
      <c r="D95" s="11">
        <v>516899091.63999999</v>
      </c>
      <c r="E95" s="12" t="str">
        <f>IF(D95&gt;B95,"+","-")</f>
        <v>-</v>
      </c>
      <c r="F95" s="11">
        <f>ABS(D95-B95)</f>
        <v>583100908.36000001</v>
      </c>
      <c r="G95" s="6"/>
    </row>
    <row r="96" spans="1:7" ht="20.100000000000001" customHeight="1" x14ac:dyDescent="0.5">
      <c r="A96" s="19" t="s">
        <v>91</v>
      </c>
      <c r="B96" s="33"/>
      <c r="C96" s="33"/>
      <c r="D96" s="33"/>
      <c r="E96" s="34"/>
      <c r="F96" s="33"/>
      <c r="G96" s="6"/>
    </row>
    <row r="97" spans="1:7" ht="20.100000000000001" customHeight="1" x14ac:dyDescent="0.5">
      <c r="A97" s="19" t="s">
        <v>92</v>
      </c>
      <c r="B97" s="7"/>
      <c r="C97" s="7"/>
      <c r="D97" s="7"/>
      <c r="E97" s="8"/>
      <c r="F97" s="7"/>
      <c r="G97" s="6"/>
    </row>
    <row r="98" spans="1:7" ht="20.100000000000001" customHeight="1" x14ac:dyDescent="0.5">
      <c r="A98" s="19" t="s">
        <v>93</v>
      </c>
      <c r="B98" s="7">
        <v>50000000</v>
      </c>
      <c r="C98" s="14" t="s">
        <v>8</v>
      </c>
      <c r="D98" s="14" t="s">
        <v>8</v>
      </c>
      <c r="E98" s="14" t="s">
        <v>8</v>
      </c>
      <c r="F98" s="14">
        <v>50000000</v>
      </c>
      <c r="G98" s="6"/>
    </row>
    <row r="99" spans="1:7" ht="20.100000000000001" customHeight="1" x14ac:dyDescent="0.5">
      <c r="A99" s="19" t="s">
        <v>94</v>
      </c>
      <c r="B99" s="7"/>
      <c r="C99" s="14"/>
      <c r="D99" s="14" t="s">
        <v>8</v>
      </c>
      <c r="E99" s="14" t="s">
        <v>8</v>
      </c>
      <c r="F99" s="14" t="s">
        <v>8</v>
      </c>
      <c r="G99" s="6"/>
    </row>
    <row r="100" spans="1:7" ht="20.100000000000001" customHeight="1" x14ac:dyDescent="0.5">
      <c r="A100" s="32" t="s">
        <v>95</v>
      </c>
      <c r="B100" s="4"/>
      <c r="C100" s="35"/>
      <c r="D100" s="35"/>
      <c r="E100" s="35"/>
      <c r="F100" s="35"/>
      <c r="G100" s="6"/>
    </row>
    <row r="101" spans="1:7" ht="20.100000000000001" customHeight="1" x14ac:dyDescent="0.5">
      <c r="A101" s="32" t="s">
        <v>96</v>
      </c>
      <c r="B101" s="23">
        <f>SUM(B98:B99)</f>
        <v>50000000</v>
      </c>
      <c r="C101" s="14" t="s">
        <v>8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0.100000000000001" customHeight="1" x14ac:dyDescent="0.5">
      <c r="A102" s="19" t="s">
        <v>97</v>
      </c>
      <c r="B102" s="4"/>
      <c r="C102" s="4"/>
      <c r="D102" s="4"/>
      <c r="E102" s="5"/>
      <c r="F102" s="14">
        <f t="shared" ref="F102:F110" si="13">ABS(D102-B102)</f>
        <v>0</v>
      </c>
      <c r="G102" s="6"/>
    </row>
    <row r="103" spans="1:7" ht="20.100000000000001" customHeight="1" x14ac:dyDescent="0.5">
      <c r="A103" s="19" t="s">
        <v>98</v>
      </c>
      <c r="B103" s="7">
        <v>220000000</v>
      </c>
      <c r="C103" s="7">
        <v>3520668.37</v>
      </c>
      <c r="D103" s="7">
        <v>89964808.260000005</v>
      </c>
      <c r="E103" s="51" t="s">
        <v>8</v>
      </c>
      <c r="F103" s="14">
        <f t="shared" si="13"/>
        <v>130035191.73999999</v>
      </c>
      <c r="G103" s="6"/>
    </row>
    <row r="104" spans="1:7" ht="20.100000000000001" customHeight="1" x14ac:dyDescent="0.5">
      <c r="A104" s="19" t="s">
        <v>99</v>
      </c>
      <c r="B104" s="7">
        <v>10000000</v>
      </c>
      <c r="C104" s="14" t="s">
        <v>8</v>
      </c>
      <c r="D104" s="7">
        <v>1132400</v>
      </c>
      <c r="E104" s="8" t="str">
        <f>IF(D104&gt;B104,"+","-")</f>
        <v>-</v>
      </c>
      <c r="F104" s="14">
        <f t="shared" si="13"/>
        <v>8867600</v>
      </c>
      <c r="G104" s="6"/>
    </row>
    <row r="105" spans="1:7" ht="20.100000000000001" customHeight="1" x14ac:dyDescent="0.5">
      <c r="A105" s="19" t="s">
        <v>100</v>
      </c>
      <c r="B105" s="7">
        <v>960000000</v>
      </c>
      <c r="C105" s="7">
        <v>5291157.58</v>
      </c>
      <c r="D105" s="7">
        <v>2673066133.8400002</v>
      </c>
      <c r="E105" s="8" t="str">
        <f>IF(D105&gt;B105,"+","-")</f>
        <v>+</v>
      </c>
      <c r="F105" s="14">
        <f t="shared" si="13"/>
        <v>1713066133.8400002</v>
      </c>
      <c r="G105" s="6"/>
    </row>
    <row r="106" spans="1:7" ht="20.100000000000001" customHeight="1" x14ac:dyDescent="0.5">
      <c r="A106" s="19" t="s">
        <v>101</v>
      </c>
      <c r="B106" s="7">
        <v>20000000</v>
      </c>
      <c r="C106" s="7">
        <v>648920.14</v>
      </c>
      <c r="D106" s="7">
        <v>4013098.31</v>
      </c>
      <c r="E106" s="8" t="str">
        <f t="shared" ref="E106:E110" si="14">IF(D106&gt;B106,"+","-")</f>
        <v>-</v>
      </c>
      <c r="F106" s="7">
        <f t="shared" si="13"/>
        <v>15986901.689999999</v>
      </c>
      <c r="G106" s="6"/>
    </row>
    <row r="107" spans="1:7" ht="20.100000000000001" customHeight="1" x14ac:dyDescent="0.5">
      <c r="A107" s="19" t="s">
        <v>102</v>
      </c>
      <c r="B107" s="7">
        <v>40000000</v>
      </c>
      <c r="C107" s="7">
        <v>2572469</v>
      </c>
      <c r="D107" s="7">
        <v>20052483</v>
      </c>
      <c r="E107" s="8" t="str">
        <f t="shared" si="14"/>
        <v>-</v>
      </c>
      <c r="F107" s="7">
        <f t="shared" si="13"/>
        <v>19947517</v>
      </c>
      <c r="G107" s="6"/>
    </row>
    <row r="108" spans="1:7" ht="20.100000000000001" customHeight="1" x14ac:dyDescent="0.5">
      <c r="A108" s="19" t="s">
        <v>103</v>
      </c>
      <c r="B108" s="7">
        <v>50000000</v>
      </c>
      <c r="C108" s="7">
        <v>639532.27</v>
      </c>
      <c r="D108" s="7">
        <v>22078076.699999999</v>
      </c>
      <c r="E108" s="8" t="str">
        <f>IF(D108&gt;B108,"+","-")</f>
        <v>-</v>
      </c>
      <c r="F108" s="7">
        <f>ABS(D108-B108)</f>
        <v>27921923.300000001</v>
      </c>
      <c r="G108" s="6"/>
    </row>
    <row r="109" spans="1:7" ht="20.100000000000001" customHeight="1" x14ac:dyDescent="0.5">
      <c r="A109" s="38" t="s">
        <v>104</v>
      </c>
      <c r="B109" s="11">
        <v>1300000000</v>
      </c>
      <c r="C109" s="11">
        <v>12672747.359999999</v>
      </c>
      <c r="D109" s="11">
        <v>2810307000.1100001</v>
      </c>
      <c r="E109" s="12" t="str">
        <f t="shared" si="14"/>
        <v>+</v>
      </c>
      <c r="F109" s="11">
        <f t="shared" si="13"/>
        <v>1510307000.1100001</v>
      </c>
      <c r="G109" s="6"/>
    </row>
    <row r="110" spans="1:7" ht="20.100000000000001" customHeight="1" x14ac:dyDescent="0.5">
      <c r="A110" s="39" t="s">
        <v>105</v>
      </c>
      <c r="B110" s="11">
        <v>79000000000</v>
      </c>
      <c r="C110" s="11">
        <v>8800072079.4300003</v>
      </c>
      <c r="D110" s="11">
        <v>57276565650.589996</v>
      </c>
      <c r="E110" s="12" t="str">
        <f t="shared" si="14"/>
        <v>-</v>
      </c>
      <c r="F110" s="11">
        <f t="shared" si="13"/>
        <v>21723434349.410004</v>
      </c>
      <c r="G110" s="6"/>
    </row>
    <row r="111" spans="1:7" ht="20.100000000000001" customHeight="1" x14ac:dyDescent="0.5">
      <c r="A111" s="31" t="s">
        <v>106</v>
      </c>
      <c r="B111" s="4"/>
      <c r="C111" s="4"/>
      <c r="D111" s="4"/>
      <c r="E111" s="5"/>
      <c r="F111" s="4"/>
      <c r="G111" s="6"/>
    </row>
    <row r="112" spans="1:7" ht="20.100000000000001" customHeight="1" x14ac:dyDescent="0.5">
      <c r="A112" s="40" t="s">
        <v>107</v>
      </c>
      <c r="B112" s="23">
        <v>7441809088</v>
      </c>
      <c r="C112" s="36" t="s">
        <v>8</v>
      </c>
      <c r="D112" s="36">
        <v>7441809088</v>
      </c>
      <c r="E112" s="8" t="str">
        <f>IF(D112&gt;B112,"+","-")</f>
        <v>-</v>
      </c>
      <c r="F112" s="14" t="s">
        <v>8</v>
      </c>
      <c r="G112" s="6"/>
    </row>
    <row r="113" spans="1:6" ht="20.100000000000001" customHeight="1" x14ac:dyDescent="0.5">
      <c r="A113" s="39" t="s">
        <v>108</v>
      </c>
      <c r="B113" s="11">
        <v>7441809088</v>
      </c>
      <c r="C113" s="41" t="str">
        <f>+C112</f>
        <v>-</v>
      </c>
      <c r="D113" s="41">
        <v>7441809088</v>
      </c>
      <c r="E113" s="12" t="str">
        <f>IF(D113&gt;B113,"+","-")</f>
        <v>-</v>
      </c>
      <c r="F113" s="41" t="s">
        <v>8</v>
      </c>
    </row>
    <row r="114" spans="1:6" ht="20.100000000000001" customHeight="1" x14ac:dyDescent="0.5">
      <c r="A114" s="39" t="s">
        <v>109</v>
      </c>
      <c r="B114" s="11">
        <v>86441809088</v>
      </c>
      <c r="C114" s="11">
        <v>8800072079.4300003</v>
      </c>
      <c r="D114" s="11">
        <v>64718374738.589996</v>
      </c>
      <c r="E114" s="12" t="str">
        <f>IF(D114&gt;B114,"+","-")</f>
        <v>-</v>
      </c>
      <c r="F114" s="11">
        <f>ABS(D114-B114)</f>
        <v>21723434349.410004</v>
      </c>
    </row>
    <row r="115" spans="1:6" ht="20.100000000000001" customHeight="1" x14ac:dyDescent="0.5">
      <c r="A115" s="42" t="s">
        <v>110</v>
      </c>
      <c r="B115" s="43"/>
      <c r="C115" s="43"/>
      <c r="D115" s="44"/>
      <c r="E115" s="43"/>
      <c r="F115" s="43"/>
    </row>
    <row r="116" spans="1:6" ht="29.25" x14ac:dyDescent="0.6">
      <c r="A116" s="45"/>
      <c r="B116" s="46"/>
      <c r="C116" s="6"/>
      <c r="E116" s="47"/>
      <c r="F116" s="48"/>
    </row>
    <row r="117" spans="1:6" ht="23.25" x14ac:dyDescent="0.5">
      <c r="A117" s="43"/>
      <c r="C117" s="46"/>
      <c r="D117" s="46"/>
      <c r="E117" s="47"/>
      <c r="F117" s="48"/>
    </row>
    <row r="118" spans="1:6" ht="23.25" x14ac:dyDescent="0.5">
      <c r="B118" s="46"/>
      <c r="E118" s="47"/>
      <c r="F118" s="48"/>
    </row>
    <row r="122" spans="1:6" x14ac:dyDescent="0.45">
      <c r="C122" s="46"/>
      <c r="D122" s="46"/>
    </row>
    <row r="196" spans="1:1" x14ac:dyDescent="0.45">
      <c r="A196" s="49"/>
    </row>
    <row r="197" spans="1:1" x14ac:dyDescent="0.45">
      <c r="A197" s="49"/>
    </row>
    <row r="198" spans="1:1" x14ac:dyDescent="0.45">
      <c r="A198" s="49"/>
    </row>
    <row r="199" spans="1:1" x14ac:dyDescent="0.45">
      <c r="A199" s="49"/>
    </row>
    <row r="200" spans="1:1" x14ac:dyDescent="0.45">
      <c r="A200" s="49"/>
    </row>
    <row r="201" spans="1:1" x14ac:dyDescent="0.45">
      <c r="A201" s="49"/>
    </row>
    <row r="202" spans="1:1" x14ac:dyDescent="0.45">
      <c r="A202" s="49"/>
    </row>
    <row r="203" spans="1:1" x14ac:dyDescent="0.45">
      <c r="A203" s="49"/>
    </row>
    <row r="204" spans="1:1" x14ac:dyDescent="0.45">
      <c r="A204" s="49"/>
    </row>
    <row r="205" spans="1:1" x14ac:dyDescent="0.45">
      <c r="A205" s="49"/>
    </row>
    <row r="206" spans="1:1" x14ac:dyDescent="0.45">
      <c r="A206" s="49"/>
    </row>
    <row r="207" spans="1:1" x14ac:dyDescent="0.45">
      <c r="A207" s="49"/>
    </row>
    <row r="208" spans="1:1" x14ac:dyDescent="0.45">
      <c r="A208" s="49"/>
    </row>
    <row r="209" spans="1:1" x14ac:dyDescent="0.45">
      <c r="A209" s="49"/>
    </row>
    <row r="210" spans="1:1" x14ac:dyDescent="0.45">
      <c r="A210" s="49"/>
    </row>
    <row r="211" spans="1:1" x14ac:dyDescent="0.45">
      <c r="A211" s="49"/>
    </row>
    <row r="212" spans="1:1" x14ac:dyDescent="0.45">
      <c r="A212" s="49"/>
    </row>
    <row r="213" spans="1:1" x14ac:dyDescent="0.45">
      <c r="A213" s="49"/>
    </row>
    <row r="214" spans="1:1" x14ac:dyDescent="0.45">
      <c r="A214" s="49"/>
    </row>
    <row r="215" spans="1:1" x14ac:dyDescent="0.45">
      <c r="A215" s="49"/>
    </row>
    <row r="216" spans="1:1" x14ac:dyDescent="0.45">
      <c r="A216" s="49"/>
    </row>
    <row r="217" spans="1:1" x14ac:dyDescent="0.45">
      <c r="A217" s="49"/>
    </row>
    <row r="218" spans="1:1" x14ac:dyDescent="0.45">
      <c r="A218" s="49"/>
    </row>
    <row r="219" spans="1:1" x14ac:dyDescent="0.45">
      <c r="A219" s="49"/>
    </row>
    <row r="220" spans="1:1" x14ac:dyDescent="0.45">
      <c r="A220" s="49"/>
    </row>
    <row r="221" spans="1:1" x14ac:dyDescent="0.45">
      <c r="A221" s="49"/>
    </row>
    <row r="222" spans="1:1" x14ac:dyDescent="0.45">
      <c r="A222" s="49"/>
    </row>
    <row r="223" spans="1:1" x14ac:dyDescent="0.45">
      <c r="A223" s="49"/>
    </row>
    <row r="224" spans="1:1" x14ac:dyDescent="0.45">
      <c r="A224" s="49"/>
    </row>
    <row r="225" spans="1:1" x14ac:dyDescent="0.45">
      <c r="A225" s="49"/>
    </row>
    <row r="226" spans="1:1" x14ac:dyDescent="0.45">
      <c r="A226" s="49"/>
    </row>
    <row r="227" spans="1:1" x14ac:dyDescent="0.45">
      <c r="A227" s="49"/>
    </row>
    <row r="228" spans="1:1" x14ac:dyDescent="0.45">
      <c r="A228" s="49"/>
    </row>
    <row r="229" spans="1:1" x14ac:dyDescent="0.45">
      <c r="A229" s="49"/>
    </row>
    <row r="230" spans="1:1" x14ac:dyDescent="0.45">
      <c r="A230" s="49"/>
    </row>
    <row r="231" spans="1:1" x14ac:dyDescent="0.45">
      <c r="A231" s="49"/>
    </row>
    <row r="232" spans="1:1" x14ac:dyDescent="0.45">
      <c r="A232" s="49"/>
    </row>
    <row r="233" spans="1:1" x14ac:dyDescent="0.45">
      <c r="A233" s="49"/>
    </row>
    <row r="234" spans="1:1" x14ac:dyDescent="0.45">
      <c r="A234" s="49"/>
    </row>
    <row r="235" spans="1:1" x14ac:dyDescent="0.45">
      <c r="A235" s="49"/>
    </row>
    <row r="236" spans="1:1" x14ac:dyDescent="0.45">
      <c r="A236" s="49"/>
    </row>
    <row r="237" spans="1:1" x14ac:dyDescent="0.45">
      <c r="A237" s="49"/>
    </row>
    <row r="238" spans="1:1" x14ac:dyDescent="0.45">
      <c r="A238" s="49"/>
    </row>
    <row r="239" spans="1:1" x14ac:dyDescent="0.45">
      <c r="A239" s="49"/>
    </row>
    <row r="240" spans="1:1" x14ac:dyDescent="0.45">
      <c r="A240" s="49"/>
    </row>
    <row r="241" spans="1:1" x14ac:dyDescent="0.45">
      <c r="A241" s="49"/>
    </row>
    <row r="242" spans="1:1" x14ac:dyDescent="0.45">
      <c r="A242" s="49"/>
    </row>
    <row r="243" spans="1:1" x14ac:dyDescent="0.45">
      <c r="A243" s="49"/>
    </row>
    <row r="244" spans="1:1" x14ac:dyDescent="0.45">
      <c r="A244" s="49"/>
    </row>
    <row r="245" spans="1:1" x14ac:dyDescent="0.45">
      <c r="A245" s="49"/>
    </row>
    <row r="246" spans="1:1" x14ac:dyDescent="0.45">
      <c r="A246" s="49"/>
    </row>
    <row r="247" spans="1:1" x14ac:dyDescent="0.45">
      <c r="A247" s="49"/>
    </row>
    <row r="248" spans="1:1" x14ac:dyDescent="0.45">
      <c r="A248" s="49"/>
    </row>
    <row r="249" spans="1:1" x14ac:dyDescent="0.45">
      <c r="A249" s="49"/>
    </row>
    <row r="250" spans="1:1" x14ac:dyDescent="0.45">
      <c r="A250" s="49"/>
    </row>
    <row r="251" spans="1:1" x14ac:dyDescent="0.45">
      <c r="A251" s="49"/>
    </row>
    <row r="252" spans="1:1" x14ac:dyDescent="0.45">
      <c r="A252" s="49"/>
    </row>
    <row r="253" spans="1:1" x14ac:dyDescent="0.45">
      <c r="A253" s="49"/>
    </row>
    <row r="254" spans="1:1" x14ac:dyDescent="0.45">
      <c r="A254" s="49"/>
    </row>
    <row r="255" spans="1:1" x14ac:dyDescent="0.45">
      <c r="A255" s="49"/>
    </row>
    <row r="256" spans="1:1" x14ac:dyDescent="0.45">
      <c r="A256" s="49"/>
    </row>
    <row r="257" spans="1:1" x14ac:dyDescent="0.45">
      <c r="A257" s="49"/>
    </row>
    <row r="258" spans="1:1" x14ac:dyDescent="0.45">
      <c r="A258" s="49"/>
    </row>
    <row r="259" spans="1:1" x14ac:dyDescent="0.45">
      <c r="A259" s="49"/>
    </row>
    <row r="260" spans="1:1" x14ac:dyDescent="0.45">
      <c r="A260" s="49"/>
    </row>
    <row r="261" spans="1:1" x14ac:dyDescent="0.45">
      <c r="A261" s="49"/>
    </row>
    <row r="262" spans="1:1" x14ac:dyDescent="0.45">
      <c r="A262" s="49"/>
    </row>
    <row r="263" spans="1:1" x14ac:dyDescent="0.45">
      <c r="A263" s="49"/>
    </row>
    <row r="264" spans="1:1" x14ac:dyDescent="0.45">
      <c r="A264" s="49"/>
    </row>
    <row r="265" spans="1:1" x14ac:dyDescent="0.45">
      <c r="A265" s="49"/>
    </row>
    <row r="266" spans="1:1" x14ac:dyDescent="0.45">
      <c r="A266" s="49"/>
    </row>
    <row r="267" spans="1:1" x14ac:dyDescent="0.45">
      <c r="A267" s="49"/>
    </row>
    <row r="268" spans="1:1" x14ac:dyDescent="0.45">
      <c r="A268" s="49"/>
    </row>
    <row r="269" spans="1:1" x14ac:dyDescent="0.45">
      <c r="A269" s="49"/>
    </row>
    <row r="270" spans="1:1" x14ac:dyDescent="0.45">
      <c r="A270" s="49"/>
    </row>
    <row r="271" spans="1:1" x14ac:dyDescent="0.45">
      <c r="A271" s="49"/>
    </row>
    <row r="272" spans="1:1" x14ac:dyDescent="0.45">
      <c r="A272" s="49"/>
    </row>
    <row r="273" spans="1:1" x14ac:dyDescent="0.45">
      <c r="A273" s="49"/>
    </row>
    <row r="274" spans="1:1" x14ac:dyDescent="0.45">
      <c r="A274" s="49"/>
    </row>
    <row r="275" spans="1:1" x14ac:dyDescent="0.45">
      <c r="A275" s="49"/>
    </row>
    <row r="276" spans="1:1" x14ac:dyDescent="0.45">
      <c r="A276" s="49"/>
    </row>
    <row r="277" spans="1:1" x14ac:dyDescent="0.45">
      <c r="A277" s="49"/>
    </row>
    <row r="278" spans="1:1" x14ac:dyDescent="0.45">
      <c r="A278" s="49"/>
    </row>
    <row r="279" spans="1:1" x14ac:dyDescent="0.45">
      <c r="A279" s="49"/>
    </row>
    <row r="280" spans="1:1" x14ac:dyDescent="0.45">
      <c r="A280" s="49"/>
    </row>
    <row r="282" spans="1:1" x14ac:dyDescent="0.45">
      <c r="A282" s="6"/>
    </row>
    <row r="283" spans="1:1" x14ac:dyDescent="0.45">
      <c r="A283" s="6"/>
    </row>
    <row r="284" spans="1:1" x14ac:dyDescent="0.45">
      <c r="A284" s="50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DTK Computer</cp:lastModifiedBy>
  <dcterms:created xsi:type="dcterms:W3CDTF">2022-01-14T02:31:10Z</dcterms:created>
  <dcterms:modified xsi:type="dcterms:W3CDTF">2022-11-07T08:20:13Z</dcterms:modified>
</cp:coreProperties>
</file>